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Chergkeletzakim\Documents\ΜΥΡΣΙΝΗ 2024\Έντυπα ελέγχου\"/>
    </mc:Choice>
  </mc:AlternateContent>
  <bookViews>
    <workbookView xWindow="0" yWindow="0" windowWidth="28800" windowHeight="12300"/>
  </bookViews>
  <sheets>
    <sheet name="ΕΝΤΥΠΟ ΕΛΕΓΧΟΥ" sheetId="1" r:id="rId1"/>
    <sheet name="ΟΔΗΓΙΕΣ ΓΙΑ ΕΠΙΘΕΩΡΗΤΕΣ" sheetId="2" r:id="rId2"/>
    <sheet name="Φύλλο3" sheetId="3" r:id="rId3"/>
  </sheets>
  <definedNames>
    <definedName name="_GoBack" localSheetId="0">'ΕΝΤΥΠΟ ΕΛΕΓΧΟΥ'!#REF!</definedName>
    <definedName name="high">'ΕΝΤΥΠΟ ΕΛΕΓΧΟΥ'!$C$280</definedName>
    <definedName name="low">'ΕΝΤΥΠΟ ΕΛΕΓΧΟΥ'!$E$280</definedName>
    <definedName name="medium">'ΕΝΤΥΠΟ ΕΛΕΓΧΟΥ'!$D$280</definedName>
    <definedName name="result">'ΕΝΤΥΠΟ ΕΛΕΓΧΟΥ'!$C$281</definedName>
    <definedName name="synolo1">'ΕΝΤΥΠΟ ΕΛΕΓΧΟΥ'!$F$37</definedName>
    <definedName name="synolo10">'ΕΝΤΥΠΟ ΕΛΕΓΧΟΥ'!$F$198</definedName>
    <definedName name="synolo11">'ΕΝΤΥΠΟ ΕΛΕΓΧΟΥ'!$F$222</definedName>
    <definedName name="synolo12">'ΕΝΤΥΠΟ ΕΛΕΓΧΟΥ'!$F$236</definedName>
    <definedName name="synolo13">'ΕΝΤΥΠΟ ΕΛΕΓΧΟΥ'!$F$255</definedName>
    <definedName name="synolo2">'ΕΝΤΥΠΟ ΕΛΕΓΧΟΥ'!$F$62</definedName>
    <definedName name="synolo3">'ΕΝΤΥΠΟ ΕΛΕΓΧΟΥ'!$F$78</definedName>
    <definedName name="synolo4">'ΕΝΤΥΠΟ ΕΛΕΓΧΟΥ'!$F$92</definedName>
    <definedName name="synolo5">'ΕΝΤΥΠΟ ΕΛΕΓΧΟΥ'!$F$110</definedName>
    <definedName name="synolo6">'ΕΝΤΥΠΟ ΕΛΕΓΧΟΥ'!$F$125</definedName>
    <definedName name="synolo7">'ΕΝΤΥΠΟ ΕΛΕΓΧΟΥ'!$F$139</definedName>
    <definedName name="synolo8">'ΕΝΤΥΠΟ ΕΛΕΓΧΟΥ'!$F$152</definedName>
    <definedName name="synolo9">'ΕΝΤΥΠΟ ΕΛΕΓΧΟΥ'!$F$172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5" i="1" l="1"/>
  <c r="F236" i="1"/>
  <c r="D242" i="1" s="1"/>
  <c r="F222" i="1"/>
  <c r="D227" i="1" s="1"/>
  <c r="F198" i="1"/>
  <c r="E276" i="1" s="1"/>
  <c r="F172" i="1"/>
  <c r="D178" i="1" s="1"/>
  <c r="F152" i="1"/>
  <c r="D158" i="1" s="1"/>
  <c r="F139" i="1"/>
  <c r="D143" i="1" s="1"/>
  <c r="F125" i="1"/>
  <c r="D129" i="1" s="1"/>
  <c r="F110" i="1"/>
  <c r="D115" i="1" s="1"/>
  <c r="F92" i="1"/>
  <c r="D99" i="1" s="1"/>
  <c r="F62" i="1"/>
  <c r="D268" i="1" s="1"/>
  <c r="F37" i="1"/>
  <c r="D41" i="1" s="1"/>
  <c r="F24" i="1"/>
  <c r="D203" i="1" l="1"/>
  <c r="D202" i="1"/>
  <c r="E274" i="1"/>
  <c r="D42" i="1"/>
  <c r="D43" i="1"/>
  <c r="D267" i="1"/>
  <c r="C267" i="1"/>
  <c r="E267" i="1"/>
  <c r="C276" i="1"/>
  <c r="D228" i="1"/>
  <c r="C277" i="1"/>
  <c r="C278" i="1"/>
  <c r="E278" i="1"/>
  <c r="D277" i="1"/>
  <c r="E277" i="1"/>
  <c r="D226" i="1"/>
  <c r="D204" i="1"/>
  <c r="D276" i="1"/>
  <c r="C275" i="1"/>
  <c r="D275" i="1"/>
  <c r="E275" i="1"/>
  <c r="C274" i="1"/>
  <c r="E273" i="1"/>
  <c r="D145" i="1"/>
  <c r="C273" i="1"/>
  <c r="C271" i="1"/>
  <c r="D271" i="1"/>
  <c r="C272" i="1"/>
  <c r="D131" i="1"/>
  <c r="E272" i="1"/>
  <c r="D270" i="1"/>
  <c r="E271" i="1"/>
  <c r="E270" i="1"/>
  <c r="D97" i="1"/>
  <c r="C270" i="1"/>
  <c r="E268" i="1"/>
  <c r="D66" i="1"/>
  <c r="D67" i="1"/>
  <c r="C268" i="1"/>
  <c r="D68" i="1"/>
  <c r="C279" i="1"/>
  <c r="D279" i="1"/>
  <c r="E279" i="1"/>
  <c r="D116" i="1"/>
  <c r="D114" i="1"/>
  <c r="D156" i="1"/>
  <c r="D261" i="1"/>
  <c r="D259" i="1"/>
  <c r="D260" i="1"/>
  <c r="D176" i="1"/>
  <c r="D177" i="1"/>
  <c r="D240" i="1"/>
  <c r="D82" i="1"/>
  <c r="D83" i="1"/>
  <c r="D84" i="1"/>
  <c r="E269" i="1"/>
  <c r="F78" i="1"/>
  <c r="D269" i="1" s="1"/>
  <c r="C269" i="1"/>
  <c r="C280" i="1" l="1"/>
  <c r="E280" i="1"/>
  <c r="C281" i="1" l="1"/>
  <c r="F25" i="1" s="1"/>
</calcChain>
</file>

<file path=xl/sharedStrings.xml><?xml version="1.0" encoding="utf-8"?>
<sst xmlns="http://schemas.openxmlformats.org/spreadsheetml/2006/main" count="873" uniqueCount="502">
  <si>
    <t>Αριθμός Υπαλλήλων ανά βάρδια:</t>
  </si>
  <si>
    <t>Παραγόμενες μερίδες (αριθμός -  κατά δήλωση):</t>
  </si>
  <si>
    <t>ΑΠΟΤΕΛΕΣΜΑ ΕΛΕΓΧΟΥ</t>
  </si>
  <si>
    <t>Αριθμός σημαντικών μη-συμμορφώσεων:</t>
  </si>
  <si>
    <t>Αριθμός άλλων μη-συμμορφώσεων:</t>
  </si>
  <si>
    <t>Αριθμός επαναλαμβανόμενων μη-συμμορφώσεων:</t>
  </si>
  <si>
    <t>ΠΑΡΑΤΗΡΗΣΕΙΣ</t>
  </si>
  <si>
    <t>ΣΎΝΟΛΟ</t>
  </si>
  <si>
    <r>
      <t>Το σύστημα εξαερισμού είναι επαρκές &amp; καθαρό</t>
    </r>
    <r>
      <rPr>
        <sz val="8"/>
        <rFont val="Calibri"/>
        <family val="2"/>
        <charset val="161"/>
      </rPr>
      <t> </t>
    </r>
  </si>
  <si>
    <t>6-0</t>
  </si>
  <si>
    <t>102-69</t>
  </si>
  <si>
    <t>68-37</t>
  </si>
  <si>
    <t>36-0</t>
  </si>
  <si>
    <t>42-30</t>
  </si>
  <si>
    <t>29-13</t>
  </si>
  <si>
    <t>12-0</t>
  </si>
  <si>
    <t>27-15</t>
  </si>
  <si>
    <t>14-0</t>
  </si>
  <si>
    <t>60-36</t>
  </si>
  <si>
    <t>35-13</t>
  </si>
  <si>
    <t>42-32</t>
  </si>
  <si>
    <t>31-0</t>
  </si>
  <si>
    <t>33-10</t>
  </si>
  <si>
    <t>9-0</t>
  </si>
  <si>
    <t>24-15</t>
  </si>
  <si>
    <t>75-51</t>
  </si>
  <si>
    <t>50-22</t>
  </si>
  <si>
    <t>21-0</t>
  </si>
  <si>
    <t>114-84</t>
  </si>
  <si>
    <t>83-46</t>
  </si>
  <si>
    <t>45-0</t>
  </si>
  <si>
    <t>99-52</t>
  </si>
  <si>
    <t>51-34</t>
  </si>
  <si>
    <t>33-0</t>
  </si>
  <si>
    <t>18-7</t>
  </si>
  <si>
    <t>51-37</t>
  </si>
  <si>
    <t>36-19</t>
  </si>
  <si>
    <t>ΑΠΟΤΕΛΕΣΜΑΤΑ ΕΠΙΜΕΡΟΥΣ ΕΝΟΤΗΤΩΝ</t>
  </si>
  <si>
    <t>ΕΝΟΤΗΤΑ 1</t>
  </si>
  <si>
    <t>ΕΝΟΤΗΤΑ 2</t>
  </si>
  <si>
    <t>ΕΝΟΤΗΤΑ 3</t>
  </si>
  <si>
    <t>ΕΝΟΤΗΤΑ 4</t>
  </si>
  <si>
    <t>ΕΝΟΤΗΤΑ 5</t>
  </si>
  <si>
    <t>ΕΝΟΤΗΤΑ 6</t>
  </si>
  <si>
    <t>ΕΝΟΤΗΤΑ 7</t>
  </si>
  <si>
    <t>ΕΝΟΤΗΤΑ 8</t>
  </si>
  <si>
    <t>ΕΝΟΤΗΤΑ 9</t>
  </si>
  <si>
    <t>ΕΝΟΤΗΤΑ 10</t>
  </si>
  <si>
    <t>ΕΝΟΤΗΤΑ 11</t>
  </si>
  <si>
    <t>ΕΝΟΤΗΤΑ 12</t>
  </si>
  <si>
    <t>ΕΝΟΤΗΤΑ 13</t>
  </si>
  <si>
    <t xml:space="preserve"> </t>
  </si>
  <si>
    <t>ΣΥΝΟΛΙΚΗ ΒΑΘΜΟΛΟΓΙΑ ΕΠΙΧΕΙΡΗΣΗΣ</t>
  </si>
  <si>
    <t>Δεν υπάρχει επαφή, μεταξύ παγίδων, εντομοκτόνων &amp; τροφίμων</t>
  </si>
  <si>
    <t>Περιέχει αποδεικτικό υποβολής γνωστοποίησης ή άδεια λειτουργίας , κατόψεις/ τομές σχεδιαγραμμάτων μηχανικού και διαγράμματα ροής των εργασιών της επιχείρησης με περιγραφική έκθεση όπου απαιτείται.  [Για τις επιχειρήσεις του Επιπέδου ΙΙ (Μεσαίου κινδύνου) &amp; Επιπέδου ΙΙΙ (Υψηλού κινδύνου) όπου υπάρχει παραγωγική διαδικασία, τα διαγράμματα ροής συνοδεύονται από περιγραφική έκθεση]</t>
  </si>
  <si>
    <t>Περιέχει αποδεικτικά στοιχεία του τρόπου υδροδότησης της επιχείρησης και όπου απαιτείται αποτελέσματα δειγματοληψίας.</t>
  </si>
  <si>
    <t xml:space="preserve"> Περιέχει το πρόγραμμα καθαρισμού και απολύμανσης για τους χώρους και τον εξοπλισμό (καθαριότητα χώρων, συντήρης καθαριότητα εξοπλισμού, θερμοθαλάμου, ψυγείων, παγομηχανής, κλπ)  της επιχείρησης τροφίμων και ποτών καθώς και των οχημάτων μεταφοράς τροφίμων και ποτών, τα χρησιμοποιούμενα καθαριστικά και απολυμαντικά, με τα αντίστοιχα πιστοποιητικά, για τη χρήση τους, σε χώρους τροφίμων.</t>
  </si>
  <si>
    <t>Περιέχει τη σύμβαση με αδειοδοτημένη εταιρεία καταπολέμησης εντόμων και τρωκτικών, τις εγκρίσεις κυκλοφορίας και τις τεχνικές προδιαγραφές των σκευασμάτων που χρησιμοποιούνται, το πρόγραμμα καταπολέμησης τρωκτικών και εντόμων, κάτοψη ή σκαρίφημα της επιχείρησης όπου θα απεικονίζονται οι δολωματικοί σταθμοί ή οι σταθμοί παρακολούθησης που έχουν τοποθετηθεί και τα έντυπα αποτελεσματικότητας / τεκμηρίωσης των εφαρμογών.</t>
  </si>
  <si>
    <t>Περιέχει τα στοιχεία τεκμηρίωσης της παρακολούθησης της θερμοκρασίας σε όλα τα στάδια (ψυγεία, καταψύκτες, θερμοθάλαμοι, μαγείρεμα, κ.λπ.).</t>
  </si>
  <si>
    <t>ΝΟΜΟΘΕΣΙΑ</t>
  </si>
  <si>
    <t>ΟΔΗΓΙΕΣ</t>
  </si>
  <si>
    <t>ΕΝΟΤΗΤΕΣ</t>
  </si>
  <si>
    <t>Όλες οι επιχειρήσεις τροφίμων και ποτών υποχρεούνται να τηρούν τα κατάλληλα αρχεία τεκμηρίωσης διαδικασιών σύμφωνα με το άρθρο 5 του Κανονισμού 852/04 Ε.Ε, ανάλογα με τη φύση και το μέγεθος της επιχείρησης.</t>
  </si>
  <si>
    <t>Στον περιβάλλοντα χώρο της επιχείρησης να μην υπάρχουν πηγές μόλυνσης    (συσσώρευση παλιών και άχρηστων αντικειμένων, ξερά χόρτα, αδρανή υλικά, απορρίμματα, ανοιχτά φρεάτια, στάσιμα νερά κ.α που δύνανται να προσελκύσουν αδέσποτα ζώα, πτηνά και να αποτελέσουν ευνοϊκό περιβάλλον για την ανάπτυξη τρωκτικών και εντόμων υγειονομικής σημασίας)</t>
  </si>
  <si>
    <t>Τα δάπεδα των επιχειρήσεων πρέπει να είναι από κατάλληλο υλικό για τη χρήση του κάθε χώρου, καλής κατασκευής, ανθεκτικό, λείο, αδιαπότιστο, μη εύθρυπτο, συνεχές, μη ολισθηρό, ανάλογα με τα φορτία και τους ρύπους που προβλέπεται ότι μπορεί να δεχθεί. Τα δάπεδα πρέπει να επιτρέπουν  επαρκή αποστράγγιση της επιφάνειας.Οι ενώσεις των δαπέδων με τους τοίχους πρέπει να αποτρέπουν τη συσσώρευση ρύπων. Κατά τον έλεγχο να είναι σε καλή κατάσταση, καθαρά, απαλλαγμένα από σκόνη και ρύπους.</t>
  </si>
  <si>
    <t>Στους χώρους επεξεργασίας τροφίμων, οι τοίχοι πρέπει να είναι καλής κατασκευής, αδιάβροχοι και στεγανοί από υλικό που επιτρέπει τον υγρό καθαρισμό και την απολύμανση όταν είναι αναγκαίο. Να είναι κατά προτίμηση λείοι (μέχρι ύψους κατάλληλου για τις εργασίες, εκτός εάν οι υπεύθυνοι της επιχείρησης μπορούν να αποδείξουν ότι τυχόν άλλα χρησιμοποιούμενα υλικά είναι κατάλληλα) και να μην ευνοούν τη συσσώρευση σκόνης. Το υπόλοιπο τμήμα ως την οροφή μπορεί να υδροχρωματίζεται ή να ελαιοχρωματίζεται ανάλογα με τις ανάγκες. Κατά τον έλεγχο να είναι σε καλή κατάσταση, καθαροί, απαλλαγμένοι από σκόνη και ρύπους.</t>
  </si>
  <si>
    <t xml:space="preserve">Οι οροφές πρέπει να κατασκευάζονται από υλικά με λεία επιφάνεια και να καθαρίζονται εύκολα ώστε να μην επιτρέπεται η συσσώρευση  ρύπων και να περιορίζεται η συμπύκνωση υδρατμών,η ανάπτυξη μούχλας και η πτώση σωματιδίων. Οι ψευδοροφές πρέπει να προσαρμόζονται στους τοίχους με στεγανό και συνεχή τρόπο, δεν θα πρέπει να φέρουν ρωγμές ή οπές ή άλλα παρόμοια ανοίγματα. Αν η οροφή είναι ξύλινη, θα πρέπει να είναι ελαιοχρωματισμένη ή στιλβωμένη, αν είναι τσιμεντοκονία θα πρέπει να είναι υδροχρωματισμένη. Κατά τον έλεγχο η οροφή της επιχείρησης πρέπει να είναι καθαρή, χωρίς ενδείξεις ανάπτυξης μούχλας ή άλλων φθορών. </t>
  </si>
  <si>
    <t>Άρθ.5 § 4 της Υ1γ / 47829  /17 (Φ.Ε.Κ 2161/17 τ.β΄) Υγ.  Δ/ξης</t>
  </si>
  <si>
    <t>§ 4 Άρθ.5 της Υ1γ / 47829  /17 (Φ.Ε.Κ 2161/17 τ.β΄) Υγ.  Δ/ξης</t>
  </si>
  <si>
    <t xml:space="preserve">Σε όλους τους χώρους τα παράθυρα να είναι καλής κατασκευής, κατά προτίμηση λείας επιφάνειας ώστε να μπορούν να καθαρίζονται αποτελεσματικά και να μην ευνοούν τη δημιουργία οξειδώσεων. Για την χρήση του παραθύρου ως μέσω φυσικού αερισμού της επιχείρησης, πρέπει να εξασφαλίζονται  η αποτροπή εισόδου εντόμων υγειονομικής σημασίας και τρωκτικών, η αποτροπή εισόδου σκόνης και  η αποτροπή όχλησης των περιοίκων.  Θα πρέπει να καθορίζεται από την επιχείρηση ποιά παράθυρα θα ανοίγουν προς το ύπαιθρο και, αναλόγως των αναγκών, να χρησιμοποιούνται σε αυτά τεχνητοί φραγμοί όπως πλέγματα, αεροκουρτίνες ή άλλα ισοδύναμα μέσα. </t>
  </si>
  <si>
    <t>Σε όλους τους χώρους οι πόρτες να είναι καλής κατασκευής, κατά προτίμηση, λείας επιφάνειας ώστε να μπορούν να καθαρίζονται αποτελεσματικά και να μην ευνοούν τη δημιουργία οξειδώσεων. Όταν οι πόρτες χρησιμοποιούνται για το διαχωρισμό χώρων ανόμοιου επιπέδου υγιεινής (π.χ. αποχωρητήρια από αίθουσα πελατών, κουζίνα από αίθουσα πελατών, αίθουσα πελατών από υπαίθριο χώρο κλπ), πρέπει να είναι εφοδιασμένες με μηχανισμό επαναφοράς ή άλλο μηχανισμό αυτόματου κλεισίματος.</t>
  </si>
  <si>
    <t>§8 Άρθ.5 της Υ1γ / 47829  /17 (Φ.Ε.Κ 2161/17 τ.β΄) Υγ.  Δ/ξης</t>
  </si>
  <si>
    <t>Οι επιχειρήσεις να εξασφαλίζουν επαρκή φυσικό ή και τεχνητό φωτισμό σε όλους τους χώρους όπου επεξεργάζονται και αποθηκεύονται τρόφιμα. Οι συσκευές φωτισμού θα πρέπει να εξασφαλίζουν προστασία από ενδεχόμενη έκρηξη ή θραύση του λαμπτήρα. Τα καλύμματα των λαμπτήρων πρέπει να μπορούν να αφαιρούνται προκειμένου να καθαρίζονται.</t>
  </si>
  <si>
    <t>Πρέπει να υπάρχουν κατάλληλα και επαρκή μέσα φυσικού ή μηχανικού αερισμού ώστε όλοι οι χώροι να αερίζονται επαρκώς για την πρόληψη της αερογενούς μετάδοσης λοιμογόνων παραγόντων αλλά και για να δημιουργείται ευχάριστη ατμόσφαιρα για τους θαμώνες και τους εργαζόμενους. Πρέπει να αποφεύγεται η μηχανική ροή αέρα από μολυσμένους σε καθαρούς χώρους.Τα συστήματα εξαερισμού πρέπει να κατασκευάζονται κατά τρόπο που να προσφέρουν εύκολη πρόσβαση σε φίλτρα και άλλα εξαρτήματα που χρειάζονται καθαρισμό ή αντικατάσταση.  Ο εξαερισμός γίνεται προς τον εξωτερικό χώρο.</t>
  </si>
  <si>
    <t>Άρθ.5, §10 της Υ1γ/47829/17 (Φ.Ε.Κ 2161/17 τ.β΄) Υγ.  Δ/ξης</t>
  </si>
  <si>
    <t>Η απαγωγή των καπνών, της αιθάλης και των αερίων καύσεως της καύσιμης ύλης, καθώς και των αερίων και οσμών που παράγονται κατά την παρασκευή φαγητών, ψήσιμο κρέατος κλπ., θα γίνεται πλήρως με ειδικό απορροφητικό σύστημα, ώστε αυτά να μη διαχέονται στο περιβάλλον και να μην ενοχλούνται οι πελάτες, οι εργαζόμενοι και οι περίοικοι. Το απαγωγικό σύστημα θα πρέπει να συντηρείται και να καθαρίζεται ανελλιπώς ώστε να εξασφαλίζεται η ικανοποιητική λειτουργία του και να αποτρέπονται κίνδυνοι επιμόλυνσης των τροφίμων. Η επιχείρηση πρέπει να διαθέτει αποδεικτικό συντήρησης και καθαρισμού και καλής λειτουργίας του απαγωγικού συστήματος στο φάκελό της. Αν η επιχείρηση διαθέτει συστήματα έψησης νέων τεχνολογιών που από τις προδιαγραφές τους δεν απαιτείται απαγωγικό σύστημα ελέγχεται αν υπάρχει σχετική βεβαίωση του κατασκευαστή ή του αρμόδιου μηχανικού. Ελέγχεται το ύψος της καπνοδόχου του απαγωγικού συστήματος σύμφωνα με την ισχύουσα πολεοδομική νομοθεσία και όπου απαιτείται η εγκατάσταση φίλτρων να υπάρχει σχετική μελέτη υπεύθυνου Μηχανικού.</t>
  </si>
  <si>
    <t>Όταν δεν υπάρχει δυνατότητα φυσικού εξαερισμού απαιτείται αυτόνομο σύστημα τεχνητού εξαερισμού στα αποχωρητήρια. Σε όλες τις περιπτώσεις ο εξαερισμός γίνεται προς τον εξωτερικό χώρο.</t>
  </si>
  <si>
    <t>Στα παράθυρα που χρησιμοποιούνται για τον φυσικό αερισμό των χώρων της επιχείρησης καθώς και στα ανοίγματα του τεχνητού εξαερισμού θα τοποθετούνται τεχνητοί φραγμοί όπως πλέγματα (σίτα Νο 16) για την αποτροπή εισόδου εντόμων υγειονομικής σημασίας και πτηνών εντός της επιχείρησης.</t>
  </si>
  <si>
    <t xml:space="preserve">Πρέπει να υπάρχει επαρκής αριθμός νιπτήρων εγκατεστημένων στα κατάλληλα σημεία και προοριζομένων ειδικά για το πλύσιμο των χεριών. Οι νιπτήρες πρέπει να λειτουργούν με υγειονομικά αποδεκτό τρόπο (ποδοκίνητη βρύση, βρύση με φωτοκύτταρο κλπ.), να είναι εφοδιασμένοι με ζεστό και κρύο τρεχούμενο νερό και με υλικά για τον καθαρισμό των χεριών και το υγιεινό τους στέγνωμα. Το πλύσιμο των τροφίμων να γίνεται σε διαφορετικούς νιπτήρες από το νιπτήρα που χρησιμοποιείται για το πλύσιμο των χεριών, όταν αυτό κρίνεται αναγκαίο.      </t>
  </si>
  <si>
    <t>Όταν υπάρχει κεντρικό αποχετευτικό δίκτυο, η σύνδεση με αυτό είναι υποχρεωτική. Όταν δεν υπάρχει αποχετευτικό δίκτυο εφαρμόζονται οι διατάξεις του εκάστοτε ισχύοντος Πολεοδομικού Κανονισμού.  Το αποχετευτικό σύστημα της επιχείρησης κατασκευάζεται κατά τρόπο που να διασφαλίζει ότι δεν επιμολύνονται τα τρόφιμα, άμεσα ή έμμεσα. Όταν οι αποχετευτικοί αγωγοί είναι, ολικώς ή μερικώς ανοικτοί, πρέπει να είναι σχεδιασμένοι κατά τρόπο ώστε να διασφαλίζεται ότι τα απόβλητα δεν ρέουν από μολυσμένο χώρο προς ένα καθαρό χώρο, ιδιαίτερα σε χώρο που γίνεται χειρισμός τροφίμων και που ενδέχεται να παρουσιαστεί υψηλός κίνδυνος για τον τελικό καταναλωτή. Η κατασκευή του  αποχετευτικού δικτύου πρέπει να αποκλείει περιπτώσεις αντεπιστροφής λυμάτων.  Οι αγωγοί αποχέτευσης και γενικά το σύστημα αποχέτευσης της μονάδας επαρκούν για τις ανάγκες μέγιστης λειτουργίας της επιχείρησης. Όλο το σύστημα αποχέτευσης συντηρείται τακτικά ώστε να εξασφαλίζεται η καλή λειτουργία του. Στις περιπτώσεις ύπαρξης βόθρου οι επιχειρήσεις διατηρούν παραστατικά εκκένωσης του βόθρου στο αρχείο τους.</t>
  </si>
  <si>
    <t>Πρέπει να υπάρχουν επαρκείς για τις ανάγκες της επιχείρησης κάδοι απορριμμάτων, που θα διαθέτουν κάλυμμα με ποδοκίνητο ή αυτόματο (π.χ. φωτοκύτταρο) μηχανισμό ανοίγματος ή άλλο υγειονομικά αποδεκτό τρόπο. Οι κάδοι απορριμμάτων θα είναι από υλικό ανθεκτικό και εύκολα καθοριζόμενο, θα τοποθετούνται σε σημεία που δε θα επηρεάζουν την υγιεινή των τροφίμων. Ο καθαρισμός των κάδων απορριμμάτων εντάσσεται στο πρόγραμμα καθαριότητας της επιχείρησης και περιλαμβάνει και απολύμανση. Οι χώροι αποθήκευσης των απορριμμάτων πρέπει να σχεδιάζονται και να χρησιμοποιούνται κατά τρόπο που να διατηρούνται πάντοτε καθαροί  και να προλαμβάνεται η είσοδος ζώων, τρωκτικών και εντόμων.</t>
  </si>
  <si>
    <t>Οι επιχειρήσεις μαζικής εστίασης που παράγουν απόβλητα μαγειρικών λιπών οφείλουν: α) Να διαχωρίζουν τα χρησιμοποιημένα μαγειρικά λίπη και έλαια πριν αυτά εισέλθουν στο δίκτυο αποχέτευσης και να τα συλλέγουν συνάπτοντας συμβάσεις με εγκεκριμένες επιχειρήσεις αποκομιδής λιπών και ελαίων. β) Να εγκαθιστούν και να λειτουργούν κατάλληλους λιποσυλλέκτες, ώστε όσα λίπη και έλαια δεν είναι δυνατό να διαχωριστούν στην πηγή τους να παγιδεύονται σε αυτούς.  γ) Να τηρούν στο αρχείο καθαρισμού (συμβάσεις, παραστατικά) και λοιπά στοιχεία που να τεκμαίρουν την εφαρμογή των παραπάνω απαιτήσεων.</t>
  </si>
  <si>
    <t>Τα απορρίμματα τροφίμων,  τα μη εδώδιμα υποπροϊόντα  και τα άλλα απορρίμματα πρέπει να απομακρύνονται το ταχύτερο από τους χώρους όπου υπάρχουν τρόφιμα, ώστε να αποφεύγεται η συσσώρευση τους.</t>
  </si>
  <si>
    <t>Ο υπεύθυνος της επιχείρησης θα  πρέπει  άμεσα με ευθύνη του να απομακρύνει από το χώρο παρασκευής και προσφοράς τροφίμων τα υπολείμματα τροφίμων, άλλα απορίμματα και μη εδώδιμα υποπροιόντα ανάλογα με το χαρακτήρα τους, εξασφαλίζοντας ότι δεν αποτελούν πηγή μόλυνσης για τους χώρους της επιχείρησης και τα άλλα τρόφιμα. Τρόφιμα που μπορούν να επαναχρησιμοποιηθούν θα πρέπει να φέρουν επισήμανση με την πρώτη ημερομηνία χρήσης τους και να διατηρούνται σε κατάλληλες συνθήκες (ψυγείο, περιβάλλον, κλπ).</t>
  </si>
  <si>
    <t>Άρθ.5, §7  της Υ1γ /47829/17 (Φ.Ε.Κ 2161/17 τ.β΄) Υγ.  Δ/ξης</t>
  </si>
  <si>
    <t>Παρ VΙ, Ε.Κ. 852/2004</t>
  </si>
  <si>
    <t>Λαμβάνονται μέτρα για τη διατήρηση της θερμοκρασίας του τροφίμου κατά τη διανομή του.</t>
  </si>
  <si>
    <t>E.K 1169/2011</t>
  </si>
  <si>
    <t>Τα σκεύη και εργαλεία που χρησιμοποιούνται για τη διάθεση των γευμάτων θα είναι κατασκευασμένα από υλικό το οποίο δεν μεταδίδει τοξική ουσία, οσμή ή γεύση, είναι μη απορροφητικό, είναι ανθεκτικό στη διάβρωση και  επιτρέπει τον αποτελεσματικό  καθαρισμό και απολύμανση τους. Όταν χρησιμοποιούνται σκεύη μιάς χρήσης θα πρέπει να εξασφαλίζεται ότι το υλικό από το οποίο είναι κατασκευασμένα είναι κατάλληλο για το σερβίρισμα ζεστών τροφίμων ή ροφημάτων.</t>
  </si>
  <si>
    <t xml:space="preserve">Τα σκεύη και εργαλεία που χρησιμοποιούνται για το σερβίρισμα των γευμάτων πρέπει να φυλάσσονται καθαρά σε κατάλληλες κλειστές προθήκες. Τα σκεύη σερβιρίσματος θα πρέπει να είναι κατάλληλα και επαρκή (π.χ. ξεχωριστή λαβίδα για κάθε είδος προσφερόμενου τροφίμου).Τα τραπέζια και τα καθίσματα διατηρούνται σε καλή κατάσταση και καθαρά,καθώς επίσης τα τραπεζομάντηλα, πιάτα, ποτήρια,κ.λπ. </t>
  </si>
  <si>
    <t xml:space="preserve">Τα δοχεία που χρησιμοποιούνται για τη μεταφορά των τροφίμων είναι καθαρά από κατάλληλο υλικό για το είδος του τροφίμου  και ακολουθείται πρόγραμμα καθαρισμού.   </t>
  </si>
  <si>
    <t>Οι επιχειρήσεις πρέπει να ενημερώνουν τους καταναλωτές για τυχόν ύπαρξη αλλεργιογόνων με αναρτημένους καταλόγους στην επιχείρηση τους, με επισήμανση στον κατάλογο παραγγελίας, κ.λ.π. σύμφωνα με τον ΕΚ 1169/2011</t>
  </si>
  <si>
    <t>Η αποθήκευση και ο χειρισμός σκευών μιας χρήσης που βρίσκονται στο παρασκευαστήριο για τα προς διανομή τρόφιμα  γίνεται με υγιεινό τρόπο. ώστε να  προστατεύεται από επιμολύνσεις από το περιβάλλον και με τάξη και να αποφεύγονται φθορές στη συσκευασία τους και αλλοιώσεις</t>
  </si>
  <si>
    <t>Σε κάθε επιχείρηση υγειονομικού ενδιαφέροντος πρέπει να υπάρχει ανάλογος αριθμός αποχωρητήριων για την εξυπηρέτηση του προσωπικού και των πελατών της. Τα αποχωρητήρια και οι προθάλαμοι (επιτρέπεται κοινός προθάλαμος) πρέπει να διαθέτουν υδραυλική εγκατάσταση, συνδεδεμένη με κατάλληλο αποχετευτικό σύστημα. Θα υπάρχει επαρκής αριθμός νιπτήρων με υγειονομικά αποδεκτό μηχανισμό, οι οποίοι θα είναι εγκατεστημένοι στους προθαλάμους των αποχωρητηρίων και εφοδιασμένοι με τα απαραίτητα για το πλύσιμο και το στέγνωμα των χεριών καθώς και κατάλληλοι κάδοι απορριμμάτων. Στα αποχωρητήρια να υπάρχουν κατάλληλοι κάδοι απορριμμάτων με ποδοκίνητο μηχανισμό καθώς και άγκιστρο για τοποθέτηση προσωπικών αντικειμένων. Όλοι οι χώροι των αποχωρητηρίων και των προθαλάμων τους να φωτίζονται και να αερίζονται επαρκώς, είτε φυσικά είτε τεχνητά. Για τον τεχνητό εξαερισμό θα τοποθετείται υποχρεωτικά κατάλληλη εγκατάσταση εξαερισμού (σωλήνας απαγωγής επαρκούς διαμέτρου με εξαεριστήρα) και σίτα Νο 16 στα ανοίγματα του εξαερισμού.</t>
  </si>
  <si>
    <t>Ο καθαρισμός και η απολύμανση των αποχωρητηρίων και των προθαλάμων τους να γίνεται με ευθύνη του καταστηματάρχη ή του νόμιμου εκπροσώπου του. Θα ορίζεται υπεύθυνος καθαριότητας. Όπου επιτρέπεται η τοποθέτηση των χημικών-βιολογικών αποχωρητήριων  πρέπει να διασφαλίζει την προστασία της Δημόσιας Υγείας, η διάθεση των λυμάτων τους να γίνεται σύμφωνα με την ισχύουσα νομοθεσία και να καθαρίζονται σε καθημερινή βάση. Να υπάρχει βεβαίωση πιστοποίησης της εταιρείας κατασκευής καθώς και βεβαίωση του τρόπου μεταφοράς και διάθεσης των λυμάτων σε αδειοδοτημένη εγκατάσταση επεξεργασίας λυμάτων.</t>
  </si>
  <si>
    <t>Στις επιχειρήσεις που εξυπηρετούν καθήμενους πελάτες, θα υπάρχουν αποχωρητήρια προσωπικού αν απασχολούνται σ’ αυτές περισσότερα από 5 (πέντε) άτομα  ανά βάρδια .Οι επιχειρήσεις τροφίμων και ποτών που εξυπηρετούν καθήμενους πελάτες πρέπει να διαθέτουν και αποχωρητήρια για ΑΜΕΑ σύμφωνα με την ισχύουσα Πολεοδομική Νομοθεσία όπου αυτό προβλέπεται, τα οποία δύναται να συνυπολογίζονται στον συνολικό αριθμό χώρων υγιεινής που επιβάλλονται ανά χρήση.</t>
  </si>
  <si>
    <t>Άρθ.5, §11 της Υ1γ/47829/17 (Φ.Ε.Κ 2161/17 τ.β΄) Υγ.  Δ/ξης</t>
  </si>
  <si>
    <t>Άρθ.5, §11 της Υ1γ /47829/17 (Φ.Ε.Κ 2161/17 τ.β΄) Υγ.  Δ/ξης</t>
  </si>
  <si>
    <t xml:space="preserve"> Άρθ.5, §12 της Υ1γ /47829/17 (Φ.Ε.Κ 2161/17 τ.β΄) Υγ.  Δ/ξης</t>
  </si>
  <si>
    <t>Ο εργαζόμενος πρέπει να φορά κατάλληλο, καθαρό και, όταν είναι αναγκαίο, προστατευτικό ρουχισμό.</t>
  </si>
  <si>
    <t xml:space="preserve"> Άρθ. 8 της Υ1γ /47829/17       (Φ.Ε.Κ 2161/17 τ.β΄) Υγ.  Δ/ξης</t>
  </si>
  <si>
    <t xml:space="preserve"> Άρθ. 8 της Υ1γ /47829/17      (Φ.Ε.Κ 2161/17 τ.β΄) Υγ.  Δ/ξης</t>
  </si>
  <si>
    <t>Οι εργαζόμενοι απαγορεύεται να καπνίζουν, να πίνουν ή να τρώνε στον χώρο του παρασκευαστηρίου. Πρέπει να υπάρχουν ειδικές σημάνσεις (αυτοκόλλητες) στους χώρους που να υπενθυμίζουν στο προσωπικό τις παραπάνω καλές πρακτικές.</t>
  </si>
  <si>
    <t>Άρθ. 8  της Υ1γ /47829/17       (Φ.Ε.Κ 2161/17 τ.β΄) Υγ.  Δ/ξης)</t>
  </si>
  <si>
    <t xml:space="preserve">Σε όλες τις επιχειρήσεις που απαιτείται ενδυμασία εργασίας απαιτείται η ύπαρξη ερμαρίων για τη φύλαξη της στολής εργασίας και των προσωπικών του ειδών. Τα ερμάρια δεν θα έχουν άμεση επαφή με τους χώρους των τροφίμων και θα βρίσκονται σε ξεχωριστό χώρο. </t>
  </si>
  <si>
    <t xml:space="preserve">Οι εργαζόμενοι δε θα πρέπει να διατηρούν ή καταναλώνουν φαγητό ή ποτό στον χώρο του παρασκευαστηρίου κατά τη διάρκεια της εργασίας τους . Πρέπει να ορίζεται  χώρος όπου το προσωπικό μπορεί να κάνει διάλειμμα. </t>
  </si>
  <si>
    <t xml:space="preserve">Το νερό θα πρέπει να είναι κατάλληλο για ανθρώπινη κατανάλωση και να πληροί τους όρους της κείμενης νομοθεσίας. Στις περιοχές που υπάρχει δημοτικό δίκτυο ύδρευσης, το νερό της επιχείρησης πρέπει να προέρχεται από αυτό και  να αποδεικνύεται με την τήρηση στο αρχείο της επιχείρησης, αντιγράφου του πιο πρόσφατου λογαριασμού. Αν το νερό προέρχεται από ιδιωτική πηγή/γεώτρηση ή μεταφέρεται και αποθηκεύεται σε δεξαμενές, θα πρέπει να υποβάλλεται σε ενδεχόμενη επεξεργασία, ώστε να ανταποκρίνεται στις απαιτήσεις του νερού ανθρώπινης κατανάλωσης πριν χρησιμοποιηθεί και αυτό να αποδεικνύεται </t>
  </si>
  <si>
    <t>Άρθ.5, §6 της Υ1γ /47829/17 (Φ.Ε.Κ 2161/17 τ.β΄) Υγ.  Δ/ξης</t>
  </si>
  <si>
    <t>Μια επιχείρηση που χρησιμοποιεί πάγο για ανάμιξη με τρόφιμα και ποτά (ροφήματα, ποτά, ορισμένα γλυκά ή φρουτοσαλάτες κλπ) ή για ψύξη τροφίμων ή για διατήρηση τροφίμων (π.χ. βιτρίνες), πρέπει να εξασφαλίζει ότι το νερό από το οποίο παρασκευάζεται ο πάγος είναι κατάλληλο για ανθρώπινη κατανάλωση. Ο πάγος που χρησιμοποιείται για τους παραπάνω σκοπούς, θα χρησιμοποιείται και θα αποθηκεύεται όπως τα τρόφιμα που είναι έτοιμα για κατανάλωση. Θα λαμβάνονται τα απαραίτητα μέτρα έτσι ώστε να αποφεύγεται η επιμόλυνση με οποιονδήποτε τρόπο από το περιβάλλον, τον εξοπλισμό, τους εργαζόμενους ή άλλα τρόφιμα.</t>
  </si>
  <si>
    <t>Τα εσωτερικά τοιχώματα της παγομηχανής που έρχονται σε επαφή με τον πάγο, να διατηρούνται καθαρά και σε καλή κατάσταση. Να ακολουθείται πρόγραμμα τεκμηριωμένηςδιαδικασίας (τουλάχιστον 2 φορές ετησίως) υγειονομικής συντήρησης - καθαρισμού και απολύμανσης, ώστε να αποφεύγεται ο κίνδυνος μόλυνσης. Οι λαβίδες ή σέσουλες που χρησιμοποιούνται για τη λήψη του πάγου θα είναι από κατάλληλο, ανθεκτικό υλικό και θα διατηρούνται καθαρές. Οι λαβίδες ή σέσουλες δεν επιτρέπεται να αποθηκεύονται σε επαφή με τον πάγο, αλλά εντός κλειστών καθαρών περιεκτών.</t>
  </si>
  <si>
    <t>§6 Άρθ.5, §6 της Υ1γ /47829/17 (Φ.Ε.Κ 2161/17 τ.β΄) Υγ.  Δ/ξης</t>
  </si>
  <si>
    <t>Ο πάγος  που θα χρησιμοποιείται για ανάμειξη με τρόφιμα και ποτά  θα αποθηκεύεται όπως τα τρόφιμα που είναι έτοιμα για κατανάλωση. Θα λαμβάνονται τα απαραίτητα μέτρα έτσι ώστε να αποφεύγεται η επιμόλυνση με οποιονδήποτε τρόπο από το περιβάλλον, τον εξοπλισμό, τους εργαζόμενους ή άλλα τρόφιμα. Αν υπάρχει μηχανή παρασκευής πάγου, αυτή πρέπει να είναι εγκατεστημένη σε χώρο εντός της επιχείρησης που δε θα επιτρέπει την επιμόλυνση του πάγου</t>
  </si>
  <si>
    <t xml:space="preserve"> Άρθ.12, §1 της Υ1γ /47829/17 (Φ.Ε.Κ 2161/17 τ.β΄) Υγ.  Δ/ξης</t>
  </si>
  <si>
    <t>Άρθ.5, §4  της Υ1γ /47829/17 (Φ.Ε.Κ 2161/17 τ.β΄) Υγ.  Δ/ξης</t>
  </si>
  <si>
    <t xml:space="preserve">Θα πρέπει να καθορίζεται από την επιχείρηση ποιες πόρτες και παράθυρα θα ανοίγουν προς το ύπαιθρο και, αναλόγως των αναγκών, να χρησιμοποιούνται σε αυτά τεχνητοί φραγμοί όπως πλέγματα (σίτα Νο16), αεροκουρτίνες ή άλλα ισοδύναμα μέσα για την αποτροπή εισόδου εντόμων υγειονομικής σημασίας,  τρωκτικών &amp;  πτηνών εντός της επιχείρησης τροφίμων. </t>
  </si>
  <si>
    <t xml:space="preserve"> Άρθ.12, §1  της Υ1γ/47829/17 (Φ.Ε.Κ 2161/17 τ.β΄) Υγ.  Δ/ξης</t>
  </si>
  <si>
    <t>Σε κάθε περίπτωση δεν επιτρέπεται η αποθήκευση τροφίμων και ποτών με χημικά  και γεωργικά φάρμακα.</t>
  </si>
  <si>
    <t>Οι χώροι της επιχείρησης, τα τρόφιμα και ποτά θα προφυλάσσονται από τρωκτικά, έντομα ή άλλα ζώα οικόσιτα ή μη. Τυχόν ενδείξεις από τα παραπάνω κρίνονται κατά περίπτωση.</t>
  </si>
  <si>
    <t>Δεν επιτρέπεται η αποθήκευση τροφίμων και ποτών με λιπαντικά, απορρυπαντικά, καθαριστικά, λιποδιαλυτικά κ.λπ. Επισημαίνονται κατάλληλα (π.χ. χρήση ετικέτας) για να εντοπίζονται και διακρίνονται από τα τρόφιμα. Τα υλικά που έρχονται σε επαφή με τρόφιμα θα πρέπει να είναι κατάλληλα προς τούτο.</t>
  </si>
  <si>
    <t>Τα πρόσθετα των τροφίμων θα είναι σύμφωνα με τη λίστα του (αρθρου 33, Κώδικας Τροφίμων &amp; Ποτών) σε ξεχωριστές προθήκες και θα φέρουν επισήμανση</t>
  </si>
  <si>
    <t xml:space="preserve"> Αρ.33 Κώδικας Τροφίμων &amp; Ποτών όπως ισχύει κάθε φορά</t>
  </si>
  <si>
    <t xml:space="preserve"> Κεφ.ΙΧ, Ε.Κ. 852/2004 </t>
  </si>
  <si>
    <t xml:space="preserve">Ο αερισμός των χώρων αποθήκευσης επιτυγχάνεται με φυσικά ή τεχνητά μέσα για την αποφυγή υγρασίας - υψηλής θερμοκρασίας. Κατά τον φυσικό αερισμό τα παράθυρα θα καλύπτονται με σίτα Νο 16. Τα ανοίγματά του τεχνητού αερισμού του θα καλύπτονται από προστατευτικό κάλυμμα. </t>
  </si>
  <si>
    <t xml:space="preserve"> Παρ. ΙΧ,  ΕΚ 852/2004 </t>
  </si>
  <si>
    <t>Τα τρόφιμα θα είναι τοποθετημένα έτσι ώστε να υπάρχει απόσταση από το δάπεδο, τους τοίχους και την οροφή.</t>
  </si>
  <si>
    <t xml:space="preserve">Τα τρόφιμα θα είναι τοποθετημένα κατά είδος (ζωικά, φυτικά, σύνθετα τρόφιμα) και κατά κατηγορία(θερμοκρασία περιβάλλοντος, ψύξη, κατάψυξη) . </t>
  </si>
  <si>
    <t xml:space="preserve">Τοποθέτηση των ληγμένων τροφίμων σε διαχωρισμένο χώρο όπου φέρει και την κατάλληλη επισήμανση.  Πρέπει να  προβλέπεται  ιδιαίτερος χώρος για  την τοποθέτηση των  προϊόντων  που προορίζονται  για επιστροφή, καταστροφή κλπ κατά τρόπο ώστε να μην επηρεάζονται τα ασφαλή τρόφιμα .
</t>
  </si>
  <si>
    <t xml:space="preserve">Απαγορεύεται η αποθήκευση μη ασφαλών, επιβλαβών για την υγεία τροφίμων και απομακρύνονται το ταχύτερο δυνατό από την επιχείρηση. Μέχρι την απομάκρυνσή τους αποθηκεύονται σε ξεχωριστό χώρο. </t>
  </si>
  <si>
    <t>Υ1γ/Γ.Ποικ47829/2017 (ΦΕΚ2161/τ.β΄/2017) Υ.Δ.</t>
  </si>
  <si>
    <t>Τα υλικά συσκευασίας θα αποθηκεύονται κατά τρόπο που θα προστατεύονται από επιμολύνσεις από το περιβάλλον και με τάξη ώστε να αποφεύγονται φθορές στη συσκευασία τους και αλλοιώσεις</t>
  </si>
  <si>
    <t>Αρ.6,  Υ1γ/Γ.Ποικ47829/2017 (ΦΕΚ2161/τ.β΄/2017) Υ.Δ</t>
  </si>
  <si>
    <t>Οι αποθήκες, τα ψυγεία και οι καταψύκτες θα καθαρίζονται τακτικά σύμφωνα με το πρόγραμμα καθαρισμού και απολύμανσης. Να μην υπάρχουν οξειδωμένες σχάρες στα ψυγεία.</t>
  </si>
  <si>
    <t xml:space="preserve">Τα τρόφιμα στην ψύξη και κατάψυξη θα φέρουν επισήμανση με ημερομηνία και είδος και θα είναι αποθηκευμένα σύμφωνα με το FIFO.
</t>
  </si>
  <si>
    <t xml:space="preserve">Οι επιφάνειες που έρχονται σε επαφή με τα τρόφιμα θα είναι από κατάλληλα υλικά, μη απορροφητικά που καθαρίζονται εύκολα  και θα διατηρούνται καθαρές </t>
  </si>
  <si>
    <t xml:space="preserve"> Κεφάλαιο V, Ε.Κ. 852/2004</t>
  </si>
  <si>
    <t xml:space="preserve">Τα σκεύη και τα εργαλεία θα είναι από κατάλληλο υλικό για επαφή με τρόφιμα, δεν θα φέρουν φθορές, θα διατηρούνται  καθαρά και θα αποθηκεύονται κατάληλα ώστε να αποφεύγεται ο κίνδυνος μόλυνσης.          </t>
  </si>
  <si>
    <t xml:space="preserve">Κεφάλαιο V, Ε.Κ. 852/2004 </t>
  </si>
  <si>
    <t>Ο εξοπλισμός θα είναι σε καλή κατάσταση κατάλληλος για τις εκτελούμενες εργασίες χωρίς φθορές και θα καθαρίζεται τακτικά.</t>
  </si>
  <si>
    <t>Τα ωμα φρούτα και τα λαχανικά θα προετοιμάζονται σε διαφορετικούς χώρους από τα υπόλοιπα τρόφιμα και θα διατηρούνται σε κατάλληλη θερμοκρασία και σε ανάλογες θέσεις στη ψύξη  για αποφυγή επιμόλυνσης</t>
  </si>
  <si>
    <t>Ο χειρισμός και η διατήρηση των ημιεπεξεργασμένων και έτοιμων προς κατανάλωση τροφίμων θα γίνεται σε διαφορετικούς χώρους και χρόνους από τα άλλα τρόφιμα προς αποφυγή διασταυρούμενης επιμόλυνσης</t>
  </si>
  <si>
    <t>Θα υπάρχει σαφής διαχωρισμός των εργασιών (χειρισμός τροφίμων/πλύση σκευών και εργαλείων) και σε περίπτωση μη επαρκούς χώρου οι εκτελούμενες εργασίες θα γίνονται σε διαφορετικούς χρόνους.</t>
  </si>
  <si>
    <t>Ανάλογα με το είδος του τροφίμου κρέας, ψάρια, πουλερικά, λαχανικά  να υπάρχουν διαφορετικές χρωματικές σανίδες κοπής και μαχαίρια για τους χειρισμούς προς αποφυγή διασταυρούμενης επιμόλυνσης. Συνιστάται πράσινο για τα λαχανικά, κίτρινο για το κοτόπουλο, κόκκινο για το κρέας και άσπρο για το ψάρι, &amp; καφέ για μαγειρεμένα φαγητά.</t>
  </si>
  <si>
    <t>Τα ξηρά τρόφιμα και τα μπαχαρικά θα αποθηκεύονται στις κατάλληλες συνθήκες θερμοκρασίας, με αποφυγή υγρασίας, σε διαφορετική θέση στην ξηρά αποθήκη και θα φέρουν επισήμανση στους περιέκτες τους.</t>
  </si>
  <si>
    <t>Διαφορετική είσοδος ωμών προϊόντων από την τελική έξοδο του έτοιμου προς κατανάλωση τροφίμου, διαφορετικός πάγκος εργασίας για την μεριδοποίηση των ετοίμων φαγητών</t>
  </si>
  <si>
    <t>Τα μέσα καθαρισμού όπως σφουγγάρια, πανάκια καθαρισμού, σκούπες, σφουγγαρίστρες, κ.λ.π. θα είναι για κάθε χώρο ξεχωριστά και  θα αποθηκεύονται κατάλληλα. Κατά την αποθήκευσή τους θα είναι καθαρά και δε θα παραμένει το νερό, ακάθαρτο, στον κάδο του σφουγγαρίσματος.</t>
  </si>
  <si>
    <t>Οι νεροχύτες και τα πλυντήρια πιάτων θα καθαρίζονται και θα απολυμαίνονται σύμφωνα με το πρόγραμμα καθαρισμού και απολύμανσης.</t>
  </si>
  <si>
    <r>
      <t>Η απόψυξη των τροφίμων θα γίνεται στο ψυγείο στους 2</t>
    </r>
    <r>
      <rPr>
        <vertAlign val="superscript"/>
        <sz val="11"/>
        <rFont val="Arial"/>
        <family val="2"/>
        <charset val="161"/>
      </rPr>
      <t>ο</t>
    </r>
    <r>
      <rPr>
        <sz val="11"/>
        <rFont val="Arial"/>
        <family val="2"/>
        <charset val="161"/>
      </rPr>
      <t>- 5</t>
    </r>
    <r>
      <rPr>
        <vertAlign val="superscript"/>
        <sz val="11"/>
        <rFont val="Arial"/>
        <family val="2"/>
        <charset val="161"/>
      </rPr>
      <t>o</t>
    </r>
    <r>
      <rPr>
        <sz val="11"/>
        <rFont val="Arial"/>
        <family val="2"/>
        <charset val="161"/>
      </rPr>
      <t xml:space="preserve"> C σε ειδικούς περιέκτες ή σε θάλαμο απόψυξης., ή σε τρεχούμενο πόσιμο νερό, ή σε φούρνο μικροκυμάτων εάν ακολουθεί μαγείρεμα, ή κατευθείαν μαγείρεμα εάν υπάρχει σχετική προδιαγραφή στην επισήμανσή του και δεν έχει μεγάλο όγκο. </t>
    </r>
  </si>
  <si>
    <r>
      <t>Για το μαγείρεμα τηρείται σωστή θερμοκρασία και χρόνος, 75</t>
    </r>
    <r>
      <rPr>
        <vertAlign val="superscript"/>
        <sz val="11"/>
        <rFont val="Arial"/>
        <family val="2"/>
        <charset val="161"/>
      </rPr>
      <t>ο</t>
    </r>
    <r>
      <rPr>
        <sz val="11"/>
        <rFont val="Arial"/>
        <family val="2"/>
        <charset val="161"/>
      </rPr>
      <t xml:space="preserve"> ή 70</t>
    </r>
    <r>
      <rPr>
        <vertAlign val="superscript"/>
        <sz val="11"/>
        <rFont val="Arial"/>
        <family val="2"/>
        <charset val="161"/>
      </rPr>
      <t>o</t>
    </r>
    <r>
      <rPr>
        <sz val="11"/>
        <rFont val="Arial"/>
        <family val="2"/>
        <charset val="161"/>
      </rPr>
      <t xml:space="preserve">  C (για χοιρινό ή μπιφτέκι 68,3</t>
    </r>
    <r>
      <rPr>
        <vertAlign val="superscript"/>
        <sz val="11"/>
        <rFont val="Arial"/>
        <family val="2"/>
        <charset val="161"/>
      </rPr>
      <t>o</t>
    </r>
    <r>
      <rPr>
        <sz val="11"/>
        <rFont val="Arial"/>
        <family val="2"/>
        <charset val="161"/>
      </rPr>
      <t xml:space="preserve"> C) για δύο λεπτά στο εσωτερικό του τροφίμου.
Για γεμιστά φαγητά προτείνεται να γίνεται επαρκές μαγείρεμα στο υλικό γέμισης.
Ο έλεγχος της θερμοκρασίας γίνεται σε δύο σημεία του προϊόντος, χρησιμοποιούνται καθαρά και απολυμασμένα θερμόμετρα, ανακατεύεται το φαγητό τακτικά (σούπες, κρέμες, σάλτσες, κ.λ.π).
Χρησιμοποιούνται καθαρά λάδια (φιλτράρονται κάθε μέρα πριν τη χρήση, μέγιστη θερμοκρασία 180</t>
    </r>
    <r>
      <rPr>
        <vertAlign val="superscript"/>
        <sz val="11"/>
        <rFont val="Arial"/>
        <family val="2"/>
        <charset val="161"/>
      </rPr>
      <t>ο</t>
    </r>
    <r>
      <rPr>
        <sz val="11"/>
        <rFont val="Arial"/>
        <family val="2"/>
        <charset val="161"/>
      </rPr>
      <t xml:space="preserve"> C , τακτικός οργανοληπτικός έλεγχος ή με ειδικά τέστ).</t>
    </r>
  </si>
  <si>
    <r>
      <t>Η αναθέρμανση γίνεται σε εστία, σε φούρνο ή σε φούρνο μικροκυμάτων. Η θερμοκρασία του πιο χοντρού τμήματος του τροφίμου που αναθερμαίνεται να είναι τουλάχιστον 74</t>
    </r>
    <r>
      <rPr>
        <vertAlign val="superscript"/>
        <sz val="11"/>
        <rFont val="Arial"/>
        <family val="2"/>
        <charset val="161"/>
      </rPr>
      <t>ο</t>
    </r>
    <r>
      <rPr>
        <sz val="11"/>
        <rFont val="Arial"/>
        <family val="2"/>
        <charset val="161"/>
      </rPr>
      <t xml:space="preserve"> C για 15 λεπτά. Κατά την αναθέρμανση ανακατεύεται τακτικά το τρόφιμο για να θερμαίνεται πιο γρήγορα.
Δεν θα αναθερμαίνεται τρόφιμο για δεύτερη φορά.</t>
    </r>
  </si>
  <si>
    <r>
      <t>Το ζεστό φαγητό με θερμοκρασία μεγαλύτερη των 65</t>
    </r>
    <r>
      <rPr>
        <vertAlign val="superscript"/>
        <sz val="11"/>
        <rFont val="Arial"/>
        <family val="2"/>
        <charset val="161"/>
      </rPr>
      <t>ο</t>
    </r>
    <r>
      <rPr>
        <sz val="11"/>
        <rFont val="Arial"/>
        <family val="2"/>
        <charset val="161"/>
      </rPr>
      <t xml:space="preserve"> C τοποθετείται στο ψυγείο (στους 5</t>
    </r>
    <r>
      <rPr>
        <vertAlign val="superscript"/>
        <sz val="11"/>
        <rFont val="Arial"/>
        <family val="2"/>
        <charset val="161"/>
      </rPr>
      <t>ο</t>
    </r>
    <r>
      <rPr>
        <sz val="11"/>
        <rFont val="Arial"/>
        <family val="2"/>
        <charset val="161"/>
      </rPr>
      <t xml:space="preserve"> C) εφόσον αποκτήσει θερμοκρασία 21</t>
    </r>
    <r>
      <rPr>
        <vertAlign val="superscript"/>
        <sz val="11"/>
        <rFont val="Arial"/>
        <family val="2"/>
        <charset val="161"/>
      </rPr>
      <t>ο</t>
    </r>
    <r>
      <rPr>
        <sz val="11"/>
        <rFont val="Arial"/>
        <family val="2"/>
        <charset val="161"/>
      </rPr>
      <t xml:space="preserve"> C σε χρόνο μικρότερο των δύο ωρών.
Διαδικασία κρυώματος:
Μείωση της ποσότητας ή του όγκου των μεγάλων τεμαχίων, χρησιμοποίηση δυνατής ψύξης όπως (λουτρό πάγου, blast chillers, κ.λ.π.).
Δεν θα τοποθετούνται ζεστά τρόφιμα στο ψυγείο.</t>
    </r>
  </si>
  <si>
    <t>Τα θερμόμετρα των ψυγείων, καταψυκτών και θερμοθαλάμων καθώς και τα υγρασιόμετρα θα διαθέτουν σύστημα αυτόματης καταγραφής όπου απαιτείται από τις κείμενες διατάξεις, θα έχουν το απαιτούμενο εύρος μέτρησης και την απαιτούμενη ακρίβεια σύμφωνα με τις κείμενες διατάξεις. Τα θερμόμετρα, υγρασιόμετρα θα επιθεωρούνται σε τακτική βάση τουλάχιστον δύο φορές ημερησίως.  Ανεξάρτητα από την αυτόματη καταγραφή θα υπάρχει και τήρηση ανάλογου αρχείου.</t>
  </si>
  <si>
    <t>Το ζέσταμα των μαγειρεμένων φαγητών πρέπει να είναι ταχύ, ώστε η τροφή περνά γρήγορα μέσω του επικίνδυνου εύρους θερμοκρασίας που είναι μεταξύ 10ο C και 60ο C.  Μετά το μαγείρεμα τα ζεστά φαγητά τοποθετούνται σε σκεπασμένο θερμοθάλαμο που εξασφαλίζει στο φαγητό θερμοκρασία μεγαλύτερη των 60ο C στο εσωτερικό τους, διατηρούνται για τέσσερις ώρες στην ανωτέρω θερμοκρασία και μετά απορρίπτονται.</t>
  </si>
  <si>
    <t xml:space="preserve">Τα τρόφιμα που έχουν παραμείνει στη θερμοκρασία  ανάμεσα στους  5ο C μέχρι  60ο C  για δύο ώρες πρέπει να καταναλωθούν ή να μπουν στο ψυγείο. Εάν έχουν παραμείνει από δύο έως τέσσερεις ώρες πρέπει να καταναλωθούν και να μην ψυχθούν εάν έχουν μείνει πάνω από τέσσερεις ώρες στις θερμοκρασίες από 5ο C μέχρι  60ο C απορρίπτονται. </t>
  </si>
  <si>
    <t>Για την διατήρηση των ημιεπεξεργασμένων &amp; ετοίμων προς κατανάλωση τροφίμων στο ψυγείο θα πρέπει να ελέγχεται τακτικά η θερμοκρασία. Τα τρόφιμα να τοποθετούνται σε καθαρό και κατάλληλο περιέκτη και να είναι πάντα καλυμμένα. Οι περιέκτες θα έχουν σωστές ενδείξεις επισήμανσης όπως περιγραφή του είδους, ημερομηνία παρασκευής, ψύξης και κατάψυξης, ημερομηνία λήξης κ.α. Απαιτείται να εφαρμόζεται το σύστημα  FIFO.Τα ψυγεία δεν θα υπερφορτώνονται και δεν θα καλύπτονται οι αεραγωγοί τους.</t>
  </si>
  <si>
    <t xml:space="preserve">Τα μαγειρεμένα φαγητά διατηρούνται στη ψύξη σε θερμοκρασία &lt; 5ο C για (το πολύ) πέντε μέρες συμπεριλαμβανομένου τόσο την ημέρα του μαγειρέματος όσο και την ημέρα της κατανάλωσης. Η θερμοκρασία ελέγχεται τακτικά. Να τίθονται σημάνσεις επί αυτών, ημερομηνία παρασκευής/διατήρησης, θερμοκρασία. </t>
  </si>
  <si>
    <t xml:space="preserve">Kεφ.  V, Ε.Κ. 852/2004 </t>
  </si>
  <si>
    <t xml:space="preserve">Κεφ. Ι, Ε.Κ. 852/2004 </t>
  </si>
  <si>
    <t xml:space="preserve">Τα μέσα καθαρισμού που χρησιμοποιούνται για τον καθαρισμό του παρασκευαστηρίου φυλάσσονται σε ξεχωριστό χώρο και χρησιμοποιούνται μόνο για το σκοπό αυτό. </t>
  </si>
  <si>
    <t xml:space="preserve">Τα εργαλεία  καθαρισμού είναι σε καλή κατάσταση και καθαρίζονται  τακτικά. Οι σκούπες να είναι καθαρές το ίδιο και οι σφουγγαρίστρες, τα πανιά καθαρισμού να είναι καθαρά, να μην παραμένει ακάθαρτο νερό στον κάδο μετά το σφουγγάρισμα, κλπ. </t>
  </si>
  <si>
    <t>Βαθμολογία</t>
  </si>
  <si>
    <t>Πλήρης συμμόρφωση/Δεν εφαρμόζεται</t>
  </si>
  <si>
    <t>Μερική συμμόρφωση</t>
  </si>
  <si>
    <t>Μη συμμόρφωση</t>
  </si>
  <si>
    <t>1.0</t>
  </si>
  <si>
    <t>1.1</t>
  </si>
  <si>
    <t>Αρχείο προσωπικού</t>
  </si>
  <si>
    <t>1.2</t>
  </si>
  <si>
    <t xml:space="preserve">Αρχείο Επιχείρησης (σχεδιαγράμματα &amp; κατόψεις επιχείρησης-διαγράμματα ροής) </t>
  </si>
  <si>
    <t>1.3</t>
  </si>
  <si>
    <t>Αρχείο νερού</t>
  </si>
  <si>
    <t>1.4</t>
  </si>
  <si>
    <t>Αρχείο καθαρισμού - απολύμανσης</t>
  </si>
  <si>
    <t>1.5</t>
  </si>
  <si>
    <t>Αρχείο απεντόμωσης-μυοκτονίας</t>
  </si>
  <si>
    <t>1.6</t>
  </si>
  <si>
    <t>Αρχείο θερμοκρασιών</t>
  </si>
  <si>
    <t>1.7</t>
  </si>
  <si>
    <t>Αρχείο πρώτων υλών/προμηθευτών</t>
  </si>
  <si>
    <t xml:space="preserve">ΣΥΝΟΛΟ ΣΗΜΑΝΤΙΚΩΝ ΣΗΜΕΙΩΝ </t>
  </si>
  <si>
    <t>ΑΞΙΟΛΟΓΗΣΗ ΚΙΝΔΥΝΟΥ ΕΝΟΤΗΤΑΣ</t>
  </si>
  <si>
    <t>ΒΑΘΜΟΙ</t>
  </si>
  <si>
    <t>ΑΞΙΟΛΟΓΗΣΗ</t>
  </si>
  <si>
    <t>Χαμηλού Κίνδυνου</t>
  </si>
  <si>
    <t xml:space="preserve">Μεσαίου Κινδύνου </t>
  </si>
  <si>
    <t xml:space="preserve">Υψηλού Κινδύνου </t>
  </si>
  <si>
    <t>2.0</t>
  </si>
  <si>
    <t>2.1</t>
  </si>
  <si>
    <t>Απουσία πηγών μόλυνσης έξω από την επιχείρηση, υγιεινή του περιβάλλοντος χώρου</t>
  </si>
  <si>
    <t>2.2</t>
  </si>
  <si>
    <t>Κατασκευή  από κατάλληλα υλικά που καθαρίζονται εύκολα &amp; διατηρούνται καθαρά</t>
  </si>
  <si>
    <t>α. Δάπεδα</t>
  </si>
  <si>
    <t>β.Τοίχοι</t>
  </si>
  <si>
    <t>γ. Οροφές</t>
  </si>
  <si>
    <t>2.3</t>
  </si>
  <si>
    <t>Επαρκή  και κατάλληλα επιδαπέδια σιφώνια</t>
  </si>
  <si>
    <t>2.4</t>
  </si>
  <si>
    <t>Τα παράθυρα είναι καθαρά και όπου επιβάλλεται φέρουν  προστατευτικά πλέγματα</t>
  </si>
  <si>
    <t>2.5</t>
  </si>
  <si>
    <t>Οι πόρτες της κουζίνας που επικοινωνούν με τους εξωτερικούς χώρους κλείνουν ερμητικά</t>
  </si>
  <si>
    <t>2.6</t>
  </si>
  <si>
    <t>Επαρκής φωτισμός τεχνητός /φυσικός ,οι λαμπτήρες στο παρασκευαστήριο φέρουν προστατευτικά καλύμματα</t>
  </si>
  <si>
    <t>2.7</t>
  </si>
  <si>
    <t>2.8</t>
  </si>
  <si>
    <t>Το σύστημα απαγωγής καπνού στο παρασκευαστήριο είναι επαρκές /καθαρό φιλικό στο περιβάλλον</t>
  </si>
  <si>
    <t>2.9</t>
  </si>
  <si>
    <t>Αυτόνομο σύστημα τεχνικού εξαερισμού στα αποχωρητήρια όταν δεν υπάρχει  φυσικός εξαερισμός</t>
  </si>
  <si>
    <t>2.10</t>
  </si>
  <si>
    <t>Τα ανοίγματα του εξαερισμού φέρουν προστατευτικά πλέγματα</t>
  </si>
  <si>
    <t>2.11</t>
  </si>
  <si>
    <t>Υπάρχουν νιπτήρες για το πλύσιμο των χεριών του προσωπικού προσβάσιμοι &amp; εξοπλισμένοι</t>
  </si>
  <si>
    <t xml:space="preserve">ΑΞΙΟΛΟΓΗΣΗ ΚΙΝΔΥΝΟΥ ΕΝΟΤΗΤΑΣ  </t>
  </si>
  <si>
    <t xml:space="preserve">ΒΑΘΜΟΙ </t>
  </si>
  <si>
    <t xml:space="preserve">ΑΞΙΟΛΟΓΗΣΗ </t>
  </si>
  <si>
    <t>3.0</t>
  </si>
  <si>
    <t xml:space="preserve"> ΑΠΟΧΕΤΕΥΣΗ - ΑΠΟΡΡΙΜΑΤΑ</t>
  </si>
  <si>
    <t>3.1</t>
  </si>
  <si>
    <t>Αποτελεσματική απομάκρυνση &amp; διάθεση λυμάτων με υγειονομικούς όρου</t>
  </si>
  <si>
    <t>3.2</t>
  </si>
  <si>
    <t>Επαρκής αριθμός κάδων απορριμμάτων/ τακτικός καθαρισμός αυτών</t>
  </si>
  <si>
    <t>3 </t>
  </si>
  <si>
    <t>3.3</t>
  </si>
  <si>
    <t>Χρήση λιποσυλλεκτών / αποθήκευση  των διαχωρισθέντων λιπών και ελαίων (όπου απαιτείται)</t>
  </si>
  <si>
    <t>3.4</t>
  </si>
  <si>
    <t>Τακτική απομάκρυνση στερεών αποβλήτων</t>
  </si>
  <si>
    <t>3.5</t>
  </si>
  <si>
    <t>Σωστή διαχείριση υπολειμμάτων τροφίμων προς απόρριψη</t>
  </si>
  <si>
    <t>…/1</t>
  </si>
  <si>
    <t>4.0</t>
  </si>
  <si>
    <t xml:space="preserve"> ΑΠΟΧΩΡΗΤΗΡΙΑ </t>
  </si>
  <si>
    <t>4.1</t>
  </si>
  <si>
    <t>Επαρκής αριθμός αποχωρητηρίων για πελάτες και ΑμΕΑ  με εγκαταστάσεις πλυσίματος χεριών, κατάλληλα εξοπλισμένα/αεριζόμενα</t>
  </si>
  <si>
    <t>4.2</t>
  </si>
  <si>
    <t xml:space="preserve">Διατήρηση καθαριότητας του χώρου </t>
  </si>
  <si>
    <t>4.3</t>
  </si>
  <si>
    <t>Υπαρξη, χωριστών αποχωρητηρίων προσωπικού/πελατών  χωρίς απευθείας πρόσβαση στο παρασκευαστήριο</t>
  </si>
  <si>
    <t xml:space="preserve">                           ΣΥΝΟΛΟ ΣΗΜΑΝΤΙΚΩΝ ΣΗΜΕΙΩΝ </t>
  </si>
  <si>
    <t xml:space="preserve">ΑΞΙΟΛΟΓΗΣΗ ΚΙΝΔΥΝΟΥ ΕΝΟΤΗΤΑΣ </t>
  </si>
  <si>
    <t>5.0</t>
  </si>
  <si>
    <t xml:space="preserve">ΑΤΟΜΙΚΗ ΥΓΙΕΙΝΗ &amp; ΥΓΕΙΑ ΕΡΓΑΖΟΜΕΝΩΝ </t>
  </si>
  <si>
    <t>5.1</t>
  </si>
  <si>
    <t>Υπάρχουν αποδυτήρια/ερμάρια  για την φύλαξη των ενδυμάτων του προσωπικού της επιχείρησης</t>
  </si>
  <si>
    <t>5.2</t>
  </si>
  <si>
    <t>Οι εργαζόμενοι φορούν κατάλληλα ρούχα εργασίας &amp; είναι σε καλή κατάσταση</t>
  </si>
  <si>
    <t>5.3</t>
  </si>
  <si>
    <t>Οι εργαζόμενοι ακολουθούν τους κανόνες ατομικής υγιεινής</t>
  </si>
  <si>
    <t>5.4</t>
  </si>
  <si>
    <t>Οι εργαζόμενοι δεν φέρουν ανοιχτές πληγές &amp; είναι εμφανώς υγιείς</t>
  </si>
  <si>
    <t>5.5</t>
  </si>
  <si>
    <t xml:space="preserve">Οι εργαζόμενοι δεν καπνίζουν στο χώρους παραγωγής και διάθεσης </t>
  </si>
  <si>
    <t>5.6</t>
  </si>
  <si>
    <t xml:space="preserve">Οι εργαζόμενοι δεν τρώνε/πίνουν στους χώρους παραγωγής (παρασκευαστήριο ταυτόχρονα με την διεξαγωγή της εργασίας/παρασκευής </t>
  </si>
  <si>
    <t>ΣΗΜΑΝΤΙΚΟ</t>
  </si>
  <si>
    <t>…/3</t>
  </si>
  <si>
    <t>6.0</t>
  </si>
  <si>
    <t xml:space="preserve">ΝΕΡΟ &amp; ΠΑΓΟΣ </t>
  </si>
  <si>
    <t>6.1</t>
  </si>
  <si>
    <t>Επαρκή και ασφαλή παροχή πόσιμου νερού, ζεστού /κρύου</t>
  </si>
  <si>
    <t>6.2</t>
  </si>
  <si>
    <t>6.3</t>
  </si>
  <si>
    <t>Η παγομηχανή είναι καθαρή και λειτουργεί σωστά</t>
  </si>
  <si>
    <t>6.4</t>
  </si>
  <si>
    <t>Αποθήκευση /χειρισμός  πάγου με τρόπο που προλαμβάνεται η επιμόλυνση</t>
  </si>
  <si>
    <t xml:space="preserve">ΣΗΜΑΝΤΙΚΟ </t>
  </si>
  <si>
    <t>…/2</t>
  </si>
  <si>
    <t>7.0</t>
  </si>
  <si>
    <t xml:space="preserve">ΕΛΕΓΧΟΣ ΕΝΤΟΜΩΝ –ΤΡΩΚΤΙΚΩΝ </t>
  </si>
  <si>
    <t>7.1</t>
  </si>
  <si>
    <t>Δεν υπάρχουν  έντομα, παράσιτα, πουλιά ή άλλα ζώα εντός της επιχείρησης</t>
  </si>
  <si>
    <t>7.2</t>
  </si>
  <si>
    <t xml:space="preserve">Χρήση προληπτικών μέτρων </t>
  </si>
  <si>
    <t>7.3</t>
  </si>
  <si>
    <t>18-0</t>
  </si>
  <si>
    <t>8.0</t>
  </si>
  <si>
    <t>ΧΗΜΙΚΑ/ΠΡΟΣΘΕΤΑ</t>
  </si>
  <si>
    <t>8.1</t>
  </si>
  <si>
    <t>Οι τυχόν τοξικές ουσίες είναι κατάλληλα αποθηκευμένες, εντοπίζονται και χρησιμοποιούνται εύκολα. Τα αντικείμενα που ερχονται σε επαφή με τρόφιμα δεν έρχονται σε επαφή με χημικές ή άλλες τοξικές ουσίες</t>
  </si>
  <si>
    <t>8.2</t>
  </si>
  <si>
    <t>Σωστή αποθήκευση/επισήμανση πρόσθετων τροφίμων</t>
  </si>
  <si>
    <t>9.0</t>
  </si>
  <si>
    <t xml:space="preserve">ΕΙΔΙΚΕΣ ΥΓΕΙΟΝΟΜΙΚΕΣ ΑΠΑΙΤΗΣΕΙΣ </t>
  </si>
  <si>
    <t xml:space="preserve">       ΑΠΟΘΗΚΕΥΣΗ</t>
  </si>
  <si>
    <t>9.1</t>
  </si>
  <si>
    <t>Ο  χώρος είναι καλά αεριζόμενος και στην κατάλληλη θερμοκρασία. Τα ανοίγματα εξαερισμού φέρουν προστατευτικό κάλυμα.</t>
  </si>
  <si>
    <t>9.2</t>
  </si>
  <si>
    <t>Τα τρόφιμα είναι τοποθετημένα ανά είδος/κατηγορία  έτσι ώστε να μην  υπάρχει διασταυρούμενη επιμόλυνση</t>
  </si>
  <si>
    <t>9.3</t>
  </si>
  <si>
    <t>Τα τρόφιμα  δεν έρχονται σε επαφή με το  δάπεδο, τους τοίχους &amp; την οροφή.</t>
  </si>
  <si>
    <t>9.4</t>
  </si>
  <si>
    <t>Ξεχωριστή επισήμανση/αποθήκευση ληγμένων τροφίμων</t>
  </si>
  <si>
    <t>9.5</t>
  </si>
  <si>
    <t>Τα τρόφιμα στα ψυγεία/καταψύκτες φέρουν ετικέτες με ημερομηνία &amp; είδος</t>
  </si>
  <si>
    <t>9.6</t>
  </si>
  <si>
    <t>9.7</t>
  </si>
  <si>
    <t>Τα υλικά συσκευασίας είναι σε κατάλληλες συνθήκες αποθήκευσης.</t>
  </si>
  <si>
    <t>9.8</t>
  </si>
  <si>
    <t>Οι χώροι αποθήκης &amp; ψυγείων είναι καθαροί.</t>
  </si>
  <si>
    <t>10.0</t>
  </si>
  <si>
    <t>ΠΑΡΑΣΚΕΥΑΣΤΗΡΙΟ</t>
  </si>
  <si>
    <t>10.1.</t>
  </si>
  <si>
    <t>Όλες οι επιφάνειες που έρχονται σε επαφή με τα τρόφιμα είναι κατάλληλες ,καθαρίζονται τακτικά &amp; διατηρούνται καθαρές.</t>
  </si>
  <si>
    <t>10.2</t>
  </si>
  <si>
    <t>Σκεύη/εργαλεία διατηρούνται σε καλή κατάσταση,καθαρίζονται τακτικά &amp; αποθηκεύονται</t>
  </si>
  <si>
    <t>10.3</t>
  </si>
  <si>
    <t>Ο εξοπλισμός είναι σε καλή κατάσταση, καθαρίζεται τακτικά</t>
  </si>
  <si>
    <t>10.4</t>
  </si>
  <si>
    <t xml:space="preserve">Σαφής διαχωρισμός των εργασιών/εξοπλισμού (καθαρά-ακάθαρτα) </t>
  </si>
  <si>
    <t>10.5</t>
  </si>
  <si>
    <t>Η διαχείριση ωμού κρέατος/ψαριών/πουλερικών γίνεται ξεχωριστά (χωρικός ή χρονικός διαχωρισμός) από άλλα τρόφιμα</t>
  </si>
  <si>
    <t>10.6</t>
  </si>
  <si>
    <t>Διαφορετικός χειρισμός &amp; διατήρηση ωμών φρούτων /λαχανικών από άλλα τρόφιμα</t>
  </si>
  <si>
    <t>10.7</t>
  </si>
  <si>
    <t>Διαφορετικός χειρισμός/διατήρηση των ημιεπεξεργασμένων &amp; ετοίμων προς κατανάλωση τροφίμων από άλλα τρόφιμα</t>
  </si>
  <si>
    <t>10..8</t>
  </si>
  <si>
    <t>Υπάρχουν χρωματικές σανίδες/μαχαίρια κοπής ανάλογα με το είδος του τροφίμου</t>
  </si>
  <si>
    <t>10.9</t>
  </si>
  <si>
    <t>Ξηρά τρόφιμα και μπαχαρικά αποθηκεύονται ανάλογα/φέρουν επισήμανση</t>
  </si>
  <si>
    <t>10.10</t>
  </si>
  <si>
    <t xml:space="preserve"> Ξεχωριστή είσοδος ωμών τροφίμων  και εξόδου τελικών προιόντων ή μετατόπιση χρόνου</t>
  </si>
  <si>
    <t>10.11</t>
  </si>
  <si>
    <t xml:space="preserve">Το μαγείρεμα / πλύσιμο σκευών γίνεται εντός της επιχείρησης </t>
  </si>
  <si>
    <t>10.12</t>
  </si>
  <si>
    <t>Σαφώς διαχωρισμένοι νεροχύτες για πλύσιμο ωμών τροφίμων/πιάτων/χεριών</t>
  </si>
  <si>
    <t>10.13</t>
  </si>
  <si>
    <t>Τακτικός καθαρισμός νεροχυτών &amp; πλυντηρίων</t>
  </si>
  <si>
    <t>10.14</t>
  </si>
  <si>
    <t>Τα μέσα καθαρισμού χρησιμοποιούνται σωστά &amp; αποθηκεύονται κατάλληλα</t>
  </si>
  <si>
    <t>11.0</t>
  </si>
  <si>
    <t>ΕΛΕΓΧΟΣ ΘΕΡΜΟΚΡΑΣΙΑΣ</t>
  </si>
  <si>
    <t xml:space="preserve">  Η απόψυξη των τροφίμων γίνεται με υγιεινό τρόπο</t>
  </si>
  <si>
    <t>11.2</t>
  </si>
  <si>
    <t>Εφαρμογή σωστού χρόνου μαγειρέματος</t>
  </si>
  <si>
    <t>11.3</t>
  </si>
  <si>
    <t>Εφαρμογή κατάλληλης διαδικασίας αναθέρμανσης για φαγητά που προσφέρονται ζεστά</t>
  </si>
  <si>
    <t>11.4</t>
  </si>
  <si>
    <t>Τήρησης σωστής διαδικασίας για το κρύωμα του ζεστού φαγητού</t>
  </si>
  <si>
    <t>11.5</t>
  </si>
  <si>
    <t>Τήρηση θερμοκρασιών για τα ζεστά</t>
  </si>
  <si>
    <t>11.6</t>
  </si>
  <si>
    <t>Τήρηση θερμοκρασιών για τα τρόφιμα που διατηρούνται κρύα</t>
  </si>
  <si>
    <t>11.7</t>
  </si>
  <si>
    <t>Ημιεπεξεργασμένα &amp; έτοιμα προς κατανάλωση τρόφιμα διατηρούνται στην αποθήκη/ψυγεία με επισήμανση (είδος,ώρα,ημερομηνία παραγωγής)</t>
  </si>
  <si>
    <t>Θερμοκρασία τροφίμων που διατηρούνται υπό ψύξη  στους  &lt;5ο C</t>
  </si>
  <si>
    <t>11.9</t>
  </si>
  <si>
    <t>Θερμοκρασία τροφίμων που διατηρούνται  υπό κατάψυξη στους ≤-18οC</t>
  </si>
  <si>
    <t>11.10</t>
  </si>
  <si>
    <t xml:space="preserve"> Κατάλληλα θερμόμετρα για ψυγεία/καταψύκτες/θερμοθαλάμους</t>
  </si>
  <si>
    <t>11.11</t>
  </si>
  <si>
    <t xml:space="preserve">   Θερμοκρασία για το παγωτό</t>
  </si>
  <si>
    <t>…/4</t>
  </si>
  <si>
    <t>12.0</t>
  </si>
  <si>
    <t>ΚΑΘΑΡΙΣΜΟΣ -ΑΠΟΛΥΜΑΝΣΗ</t>
  </si>
  <si>
    <t>12.1</t>
  </si>
  <si>
    <t>Χρησιμοποιούνται ξεχωριστά μέσα καθαρισμού για τον χώρο του παρασκευαστηρίου</t>
  </si>
  <si>
    <t>12.2</t>
  </si>
  <si>
    <t>Τα μέσα (εργαλεία) καθαρισμού διατηρούνται σε καλή κατάσταση /καθαρίζονται τακτικά</t>
  </si>
  <si>
    <t>13.0</t>
  </si>
  <si>
    <t>ΣΕΡΒΙΡΙΣΜΑ ΚΑΙ ΠΑΡΑΔΟΣΗ</t>
  </si>
  <si>
    <t>13.1</t>
  </si>
  <si>
    <t>Χρήση κατάλληλων  και καθαρών σκευών για την  διάθεση γευμάτων</t>
  </si>
  <si>
    <t>13.2</t>
  </si>
  <si>
    <t>Κατάλληλα, επαρκή και καθαρά εργαλεία/σκεύη σερβιρίσματος</t>
  </si>
  <si>
    <t>13.3</t>
  </si>
  <si>
    <t xml:space="preserve"> Τα δοχεία για την παράδοση των τροφίμων είναι κατάλληλα για τρόφιμα και καθαρίζονται τακτικά και να φυλάσσονται υπό κατάλληλες συνθήκες υγιεινής</t>
  </si>
  <si>
    <t>13.4</t>
  </si>
  <si>
    <t>Η διατήρηση της θερμοκρασίας της παράδοσης είναι εξασφαλισμένη</t>
  </si>
  <si>
    <t>13.5</t>
  </si>
  <si>
    <t>Τα οχήματα μεταφοράς καθαρίζονται τακτικά και τα μεταφερόμενα τρόφιμα  δεν έρχονται σε επαφή με μη τρόφιμα</t>
  </si>
  <si>
    <t>13.6</t>
  </si>
  <si>
    <t>Ενημέρωση των καταναλωτών για τα αλλεργιογόνα</t>
  </si>
  <si>
    <t>13.7</t>
  </si>
  <si>
    <t>Η αποθήκευση / χειρισμός των συσκευασιών, σκευών μιας χρήσης γίνεται με υγιεινό τρόπο</t>
  </si>
  <si>
    <t>ΣΤΟΙΧΕΙΑ ΕΛΕΓΧΟΥ</t>
  </si>
  <si>
    <t xml:space="preserve">Ημερομηνία Ελέγχου: </t>
  </si>
  <si>
    <t>Ημερομηνία Επανελέγχου:</t>
  </si>
  <si>
    <t>Έναρξη:</t>
  </si>
  <si>
    <t>Λήξη:</t>
  </si>
  <si>
    <t>□    Πρώτος έλεγχος</t>
  </si>
  <si>
    <t>□    Προγραμματισμένος</t>
  </si>
  <si>
    <t>□    Κατόπιν καταγγελίας</t>
  </si>
  <si>
    <t>□    Επανέλεγχος (στο ίδιο φύλλο ελέγχου)</t>
  </si>
  <si>
    <t>Κατηγορία Επιχείρησης:</t>
  </si>
  <si>
    <t xml:space="preserve">Είδος ελέγχου: </t>
  </si>
  <si>
    <t>□    Άλλο, (σημειώστε άλλο   λόγο)</t>
  </si>
  <si>
    <t>ΣΤΟΙΧΕΙΑ ΕΓΚΑΤΑΣΤΑΣΗΣ</t>
  </si>
  <si>
    <t>Ιδιοκτήτης:</t>
  </si>
  <si>
    <t>Εκπρόσωπος   Επιχείρησης (Υγειονομικά Υπεύθυνος):</t>
  </si>
  <si>
    <t>Τηλ./ΦΑΞ:                                                             EMAIL:</t>
  </si>
  <si>
    <t xml:space="preserve">Διεύθυνση: </t>
  </si>
  <si>
    <t>ΑΦΜ:</t>
  </si>
  <si>
    <t>Αριθμός γνωστοποίησης/άδειας:</t>
  </si>
  <si>
    <t xml:space="preserve"> (αριθμός -  κατά δήλωση)</t>
  </si>
  <si>
    <t>Αριθμός υπαλλήλων:</t>
  </si>
  <si>
    <t>Το ωμό κρέας, τα πουλερικά, τα ψάρια και τα οστρακοειδή θα πρέπει να διαχωρίζονται από τα βρασμένα και από τα προμαγειρευμένα φαγητά για την αποφυγή μετάδοσης τροφιμογενών παθογόνων που φέρουν στο προγενέστερο αυτό στάδιο. Ο χειρισμός, η επεξεργασία τους και η προσωρινή φύλαξή τους μέχρι την τελική διάθεση πρέπει να γίνεται με τρόπο που να αποφεύγονται οι επιμολύνσεις (διαφορετικοί πάγκοι, χαμηλές θέσεις ψυγείου,κλπ).</t>
  </si>
  <si>
    <t>Απαγορεύεται ο χειρισμός τροφίμων και η, με οποιαδήποτε ιδιότητα, είσοδος σε χώρους εργασίας με τρόφιμα οποιουδήποτε προσώπου πάσχει από νόσημα ή είναι φορέας νοσήματος που μεταδίδεται δια των τροφίμων ή προσώπου με μολυσμένα τραύματα ή πάσχει από δερματική μόλυνση, έλκη ή διάρροια . (Οι εργαζόμενοι μακροσκοπικά θα πρέπει να φαίνονται υγιείς, να μην έχουν καταρροή από τη μύτη, βήχα, εκκρίσεις από τα μάτια, να μην έχουν ανοιχτές πληγές).</t>
  </si>
  <si>
    <t>Η συγκρότηση ,ο εξοπλισμός και οι διεργασίες(απλές-σύνθετες) χειρισμού των τροφίμων θα γίνονται εντός της επιχείρησης.</t>
  </si>
  <si>
    <t>29-12</t>
  </si>
  <si>
    <t>11-0</t>
  </si>
  <si>
    <t>ΕΚ 178/2002 &amp; 852/2004</t>
  </si>
  <si>
    <t>ΕΚ 852/20074 &amp;                                             αρ.14, Υ1γ/Γ.Ποικ47829/17  (ΦΕΚ 2161/τ.B΄/2017) Υ.Δ.</t>
  </si>
  <si>
    <t xml:space="preserve">Περιέχει αντίγραφο κατάστασης απασχολούμενου προσωπικού, πιστοποιητικά υγείας του προσωπικού καθώς και πιστοποιητικά εκπαίδευσης αυτών, σε θέματα υγιεινής και ασφάλειας των τροφίμων, σύμφωνα με το επίπεδο που αντιστοιχεί σε κάθε ειδικότητα.     </t>
  </si>
  <si>
    <t xml:space="preserve"> Άρθ. 6 της Υ1γ / 47829 /17 (Φ.Ε.Κ 2161/17 τ.β΄) Υγ.  Δ/ξης </t>
  </si>
  <si>
    <t xml:space="preserve"> Άρθ.5 &amp; 6 της Υ1γ / 47829  /17 (Φ.Ε.Κ 2161/17 τ.β΄) Υγ.  Δ/ξης</t>
  </si>
  <si>
    <t>Αρ. 62 &amp; 62α, Κώδικας τροφίμων &amp; ποτών</t>
  </si>
  <si>
    <t>Αρ.14, Ε.Κ. 178/2002</t>
  </si>
  <si>
    <t xml:space="preserve">ΕΚ852/2004 &amp; β)Υ1γ/Γ.Ποικ47829/2017 (ΦΕΚ2161/τ.β΄/2017) Υ.Δ. </t>
  </si>
  <si>
    <t xml:space="preserve"> Περιέχει τα στοιχεία των προμηθευτών της επιχείρησης και υπάρχουν τα σχετικά συνοδευτικά δελτία αποστολής των προϊόντων και πρώτων υλών, τα απαιτούμενα στοιχεία για τον έλεγχο της ιχνηλασιμότητας (στοιχεία προμηθευτή, πχ.όνομα, Δ/νση, ΑΦΜ).</t>
  </si>
  <si>
    <t xml:space="preserve"> ΑΡΧΕΙΑ  ΤΕΚΜΗΡΙΩΣΗΣ ΔΙΑΔΙΚΑΣΙΩΝ </t>
  </si>
  <si>
    <t>Υγεία /Υγιεινή /εκπαίδευση προσωπικού</t>
  </si>
  <si>
    <t>Ποιότητα νερού</t>
  </si>
  <si>
    <t>Διαδικασίες εξυγίανσης (καθαρισμός-απολύμανση)</t>
  </si>
  <si>
    <t>Διαδικασίες ελέγχου επιβλαβών ζώων (απεντόμωση-μυοκτονία)</t>
  </si>
  <si>
    <t>Τήρηση ψυκτικής αλυσίδας/διατήρηση σε θερμό περιβάλλον</t>
  </si>
  <si>
    <t xml:space="preserve">Ταυτοποίηση προμηθευτών/έλεγχος πρώτων υλών </t>
  </si>
  <si>
    <t>Ο εξοπλισμός του παρασκευαστηρίου ( εστίες έψησης, φούρνοι, νεροχύτες κ.λπ.)καθώς και όλες οι διαδικασίες προετοιμασίας των γευμάτων θα γίνονται εντός αυτού. Στις επιχειρήσεις μαζικής εστίασης πλήρους γεύματος θα υπάρχουν ένα τετραπλό σύστημα νεροχυτών ή ένα τριπλό και ένα πλυντήριο πιάτων Στις  επιχειρήσεις μαζικής εστίασης πρόχειρου γεύματος θα υπάρχει ένα διπλό σύστημα νεροχυτών ή ένας νεροχύτης και ένα πλυντήριο. Στο χώρο επεξεργασίας θα υπάρχει και ένας νιπτήρας με παροχή ζεστού και κρύου νερού, κατάλληλα εξοπλισμένος  για το πλύσιμο και στέγνωμα των χεριών των εργαζομένων</t>
  </si>
  <si>
    <t>Τα οχήματα μεταφοράς πρώτων υλών είναι ανάλογα για το μεταφερόμενο είδος, διαθέτουν άδεια κυκλοφορίας για μεταφορά τροφίμων σύμφωνα με τις κείμενες διατάξεις. Μεταφέρουν τα τρόφιμα για τα οποία έχει εκδοθεί η σχετική άδεια, τηρούν τις ανάλογες θερμοκρασίες . Ο καθαρισμός τους εντάσεται στο  πρόγραμμα καθαρισμού της επιχείρησης.    Οι περιεκτες των οχημάτων διανομής γευματων (delivery) να είναι καθαροί και να διατηρείται η ψυκτική αλυσίδα μεταφοράς.</t>
  </si>
  <si>
    <t>ΠΑΡΑΡΤΗΜΑ Α΄</t>
  </si>
  <si>
    <t>ΟΔΗΓΙΕΣ ΕΛΕΓΧΟΥ ΕΠΙΧΕΙΡΗΣΕΩΝ ΜΑΖΙΚΗΣ ΕΣΤΙΑΣΗΣ ΠΛΗΡΟΥΣ ΓΕΥΜΑΤΟΣ</t>
  </si>
  <si>
    <t>Αριθμός εξυπηρετούμενων/καθήμενων ατόμων:</t>
  </si>
  <si>
    <t>ΣΥΝΟΛΟ</t>
  </si>
  <si>
    <t xml:space="preserve">Αρχείο Επιχείρησης (σχεδιαγράμματα/κατόψεις επιχείρησης-διαγράμματα ροής) </t>
  </si>
  <si>
    <t>Πλήρης συμμόρφωση/ Δεν εφαρμόζεται</t>
  </si>
  <si>
    <t>ΚΑΤΑΤΑΞΗ ΕΠΙΧΕΙΡΗΣΗΣ (κυκλώστε)</t>
  </si>
  <si>
    <t xml:space="preserve">ΣΥΝΟΛΙΚΗ ΒΑΘΜΟΛΟΓΙΑ:  </t>
  </si>
  <si>
    <t>Επωνυμία Εγκατάστασης:</t>
  </si>
  <si>
    <t>Πόλη:                                                         Τ.Κ.:</t>
  </si>
  <si>
    <t>Είδος Δραστηριότητας:</t>
  </si>
  <si>
    <t>Υπαρξη χωριστών αποχωρητηρίων προσωπικού/πελατών  χωρίς απευθείας πρόσβαση στο παρασκευαστήριο</t>
  </si>
  <si>
    <t>ΑΡΧΕΙΑ ΤΕΚΜΗΡΙΩΣΗΣ ΔΙΑΔΙΚΑΣΙΩΝ</t>
  </si>
  <si>
    <t>ΧΑΜΗΛΟΣ ΚΙΝΔ.</t>
  </si>
  <si>
    <t>ΜΕΣΟΣ ΚΙΝΔ.</t>
  </si>
  <si>
    <t>ΥΨΗΛΟΣ ΚΙΝΔ.</t>
  </si>
  <si>
    <t>ΑΠΟΤΕΛΕΣΜΑ</t>
  </si>
  <si>
    <t>Συνολικά υψηλός κίνδυνος (ΥΚ):  3 ενότητες ΥΚ και άνω</t>
  </si>
  <si>
    <t>Συνολικά μεσαίος κίνδυνος (ΜΚ): 10 ενότητες ΜΚ ή από 4 και άνω &amp; μέχρι το πολύ 2 ΥΚ &amp; με οποιοδήποτε άλλο συνδυασμό μεσαίου και χαμηλού κινδύνου</t>
  </si>
  <si>
    <t xml:space="preserve">Συνολικά χαμηλός κίνδυνος (ΧΚ): 10 ενότητες ΧΚ  και 3 ενότητες ΜΚ το πολύ </t>
  </si>
  <si>
    <t>Ημερομηνία τελευταίου ελέγχου και 
χαρακτηρισμός επιχείρησης από τον
 προηγούμενο έλεγχο:</t>
  </si>
  <si>
    <t>Αποτελεσματική απομάκρυνση &amp; διάθεση λυμάτων με υγειονομικούς όρους</t>
  </si>
  <si>
    <t>Κατάλληλα θερμόμετρα για ψυγεία/καταψύκτες/θερμοθαλάμους</t>
  </si>
  <si>
    <t>Υγειονομικός Κανονισμός Αττικοβοιωτίας (ΦΕΚ275/Β/1938) &amp; η Υ.Δ Δ.Υ.Α 7327 (ΦΕΚ 360/67) "Περί εφαρμογής Υγειονομικού Κανονισμού"</t>
  </si>
  <si>
    <t>Άρθ.5 § 4 της Υ1γ/47829/17 (Φ.Ε.Κ 2161/2017/τ.Β΄) Υγ.  Δ/ξης</t>
  </si>
  <si>
    <t>Άρθ.5 §9, της Υ1γ/47829/17 (Φ.Ε.Κ 2161/2017 τ.β΄) Υγ.  Δ/ξης</t>
  </si>
  <si>
    <t>11.1.</t>
  </si>
  <si>
    <r>
      <t xml:space="preserve"> ΠΕΡΙΒΑΛΛΟΝ ΚΑΙ ΕΓΚΑΤΑΣΤΑΣΗ</t>
    </r>
    <r>
      <rPr>
        <sz val="8"/>
        <color indexed="8"/>
        <rFont val="Arial"/>
        <family val="2"/>
        <charset val="161"/>
      </rPr>
      <t> </t>
    </r>
  </si>
  <si>
    <r>
      <t xml:space="preserve"> </t>
    </r>
    <r>
      <rPr>
        <sz val="12"/>
        <rFont val="Arial"/>
        <family val="2"/>
        <charset val="161"/>
      </rPr>
      <t>Πρέπει να υπάρχουν επαρκή επιδαπέδια σιφώνια ή φρεάτια και κατάλληλη κλίση του δαπέδου προς αυτά. Οι σίφωνες ή τα φρεάτια να εξασφαλίζουν την αποτροπή εισόδου εντόμων (π.χ. με χρήση σχαρών ή σητών μικρής διατομής ή με άλλο αποδεκτό τρόπο) και δε θα επιτρέπουν τη διαφυγή οσμών. Να υπάρχει μέριμνα για την πρόληψη τυχόν αντεπιστροφής των λυμάτων.</t>
    </r>
  </si>
  <si>
    <r>
      <t>Το σύστημα εξαερισμού είναι επαρκές &amp; καθαρό</t>
    </r>
    <r>
      <rPr>
        <sz val="8"/>
        <rFont val="Arial"/>
        <family val="2"/>
        <charset val="161"/>
      </rPr>
      <t> </t>
    </r>
  </si>
  <si>
    <r>
      <t>Οι εργαζόμενοι πρέπει να έχουν καλές συνήθειες και να τηρούν τους κανόνες ατομικής υγιεινής να πλένουν τα χέρια τους πριν αναλάβουν εργασία.  Οι χειριστές των τροφίμων να φορούν πάντα καθαρή ποδιά, να μη φορούν κοσμήματα όπως ρολόγια, σκουλαρίκια, δακτυλίδια, βραχιόλια κ.α, να έχουν κοντά και καθαρά νύχια και όχι βαμμένα ή πρόσθετα νύχια. Να υπάρχουν αναρτημένες  οδηγίες προς τους εργαζόμενους.</t>
    </r>
    <r>
      <rPr>
        <sz val="8"/>
        <rFont val="Arial"/>
        <family val="2"/>
        <charset val="161"/>
      </rPr>
      <t> </t>
    </r>
  </si>
  <si>
    <r>
      <t>Δεν υπάρχουν αλλοιωμένα, μη ασφαλή τρόφιμα</t>
    </r>
    <r>
      <rPr>
        <sz val="8"/>
        <color indexed="8"/>
        <rFont val="Arial"/>
        <family val="2"/>
        <charset val="161"/>
      </rPr>
      <t> </t>
    </r>
  </si>
  <si>
    <t xml:space="preserve"> Άρθ. 6 της Υ1γ/47829/17 (Φ.Ε.Κ 2161/17 τ.β΄) Υγ. Δ/ξης </t>
  </si>
  <si>
    <r>
      <rPr>
        <b/>
        <sz val="10"/>
        <color indexed="8"/>
        <rFont val="Arial"/>
        <family val="2"/>
        <charset val="161"/>
      </rPr>
      <t xml:space="preserve"> α)</t>
    </r>
    <r>
      <rPr>
        <sz val="10"/>
        <color indexed="8"/>
        <rFont val="Arial"/>
        <family val="2"/>
        <charset val="161"/>
      </rPr>
      <t xml:space="preserve"> Άρθ.6 &amp; 9 της Υ1γ/47829/17 (Φ.Ε.Κ 2161/17 τ.β΄) Υγ.  Δ/ξης  </t>
    </r>
    <r>
      <rPr>
        <b/>
        <sz val="10"/>
        <color indexed="8"/>
        <rFont val="Arial"/>
        <family val="2"/>
        <charset val="161"/>
      </rPr>
      <t xml:space="preserve"> β) </t>
    </r>
    <r>
      <rPr>
        <sz val="10"/>
        <color indexed="8"/>
        <rFont val="Arial"/>
        <family val="2"/>
        <charset val="161"/>
      </rPr>
      <t xml:space="preserve">ΕΚ 852/2004                </t>
    </r>
  </si>
  <si>
    <r>
      <rPr>
        <b/>
        <sz val="10"/>
        <color indexed="8"/>
        <rFont val="Arial"/>
        <family val="2"/>
        <charset val="161"/>
      </rPr>
      <t xml:space="preserve">α) </t>
    </r>
    <r>
      <rPr>
        <sz val="10"/>
        <color indexed="8"/>
        <rFont val="Arial"/>
        <family val="2"/>
        <charset val="161"/>
      </rPr>
      <t xml:space="preserve">Άρθ.6 της Υ1γ / 47829  /17 (Φ.Ε.Κ 2161/17 τ.β΄) Υγ.  Δ/ξης                                                </t>
    </r>
    <r>
      <rPr>
        <b/>
        <sz val="10"/>
        <color indexed="8"/>
        <rFont val="Arial"/>
        <family val="2"/>
        <charset val="161"/>
      </rPr>
      <t xml:space="preserve"> β)</t>
    </r>
    <r>
      <rPr>
        <sz val="10"/>
        <color indexed="8"/>
        <rFont val="Arial"/>
        <family val="2"/>
        <charset val="161"/>
      </rPr>
      <t xml:space="preserve"> Παραρτ ΙΙ, ΚΕΦ. V   του  Κανονισμού  852/2004,  </t>
    </r>
  </si>
  <si>
    <r>
      <rPr>
        <b/>
        <sz val="10"/>
        <color indexed="8"/>
        <rFont val="Arial"/>
        <family val="2"/>
        <charset val="161"/>
      </rPr>
      <t>α)</t>
    </r>
    <r>
      <rPr>
        <sz val="10"/>
        <color indexed="8"/>
        <rFont val="Arial"/>
        <family val="2"/>
        <charset val="161"/>
      </rPr>
      <t xml:space="preserve">  Άρθ.6 της Υ1γ / 47829  /17 (Φ.Ε.Κ 2161/17 τ.β΄) Υγ.  Δ/ξης                                              </t>
    </r>
    <r>
      <rPr>
        <b/>
        <sz val="10"/>
        <color indexed="8"/>
        <rFont val="Arial"/>
        <family val="2"/>
        <charset val="161"/>
      </rPr>
      <t>β)</t>
    </r>
    <r>
      <rPr>
        <sz val="10"/>
        <color indexed="8"/>
        <rFont val="Arial"/>
        <family val="2"/>
        <charset val="161"/>
      </rPr>
      <t xml:space="preserve">Παραρτ ΙΙ, ΚΕΦ. IΧ του  Κανονισμού  852/2004, </t>
    </r>
  </si>
  <si>
    <r>
      <rPr>
        <b/>
        <sz val="10"/>
        <color indexed="8"/>
        <rFont val="Arial"/>
        <family val="2"/>
        <charset val="161"/>
      </rPr>
      <t>α)</t>
    </r>
    <r>
      <rPr>
        <sz val="10"/>
        <color indexed="8"/>
        <rFont val="Arial"/>
        <family val="2"/>
        <charset val="161"/>
      </rPr>
      <t xml:space="preserve">Άρθ.6 της Υ1γ / 47829  /17 (Φ.Ε.Κ 2161/17 τ.β΄) Υγ.  Δ/ξης                                       </t>
    </r>
    <r>
      <rPr>
        <b/>
        <sz val="10"/>
        <color indexed="8"/>
        <rFont val="Arial"/>
        <family val="2"/>
        <charset val="161"/>
      </rPr>
      <t xml:space="preserve"> β )</t>
    </r>
    <r>
      <rPr>
        <sz val="10"/>
        <color indexed="8"/>
        <rFont val="Arial"/>
        <family val="2"/>
        <charset val="161"/>
      </rPr>
      <t xml:space="preserve">Παραρτ ΙΙ, ΚΕΦ.Ι του  Κανονισμού  852/2004, </t>
    </r>
  </si>
  <si>
    <r>
      <rPr>
        <b/>
        <sz val="10"/>
        <color indexed="8"/>
        <rFont val="Arial"/>
        <family val="2"/>
        <charset val="161"/>
      </rPr>
      <t>α)</t>
    </r>
    <r>
      <rPr>
        <sz val="10"/>
        <color indexed="8"/>
        <rFont val="Arial"/>
        <family val="2"/>
        <charset val="161"/>
      </rPr>
      <t xml:space="preserve"> Άρθ.6 της Υ1γ / 47829  /17 (Φ.Ε.Κ 2161/17 τ.β΄) Υγ.  Δ/ξης                                        </t>
    </r>
    <r>
      <rPr>
        <b/>
        <sz val="10"/>
        <color indexed="8"/>
        <rFont val="Arial"/>
        <family val="2"/>
        <charset val="161"/>
      </rPr>
      <t xml:space="preserve"> β)</t>
    </r>
    <r>
      <rPr>
        <sz val="10"/>
        <color indexed="8"/>
        <rFont val="Arial"/>
        <family val="2"/>
        <charset val="161"/>
      </rPr>
      <t xml:space="preserve"> Άρθρο 18, Καν. 178/2002</t>
    </r>
  </si>
  <si>
    <r>
      <rPr>
        <b/>
        <sz val="10"/>
        <color indexed="8"/>
        <rFont val="Arial"/>
        <family val="2"/>
        <charset val="161"/>
      </rPr>
      <t>α)</t>
    </r>
    <r>
      <rPr>
        <sz val="10"/>
        <color indexed="8"/>
        <rFont val="Arial"/>
        <family val="2"/>
        <charset val="161"/>
      </rPr>
      <t xml:space="preserve"> Άρθ.5 § 4 της Υ1γ /47829/17 (Φ.Ε.Κ 2161/17 τ.β΄) Υγ.  Δ/ξης                                       </t>
    </r>
    <r>
      <rPr>
        <b/>
        <sz val="10"/>
        <color indexed="8"/>
        <rFont val="Arial"/>
        <family val="2"/>
        <charset val="161"/>
      </rPr>
      <t>β)</t>
    </r>
    <r>
      <rPr>
        <sz val="10"/>
        <color indexed="8"/>
        <rFont val="Arial"/>
        <family val="2"/>
        <charset val="161"/>
      </rPr>
      <t xml:space="preserve"> Παραρτ ΙΙ, Ε.Κ. 852/2004</t>
    </r>
  </si>
  <si>
    <r>
      <rPr>
        <b/>
        <sz val="10"/>
        <color indexed="8"/>
        <rFont val="Arial"/>
        <family val="2"/>
        <charset val="161"/>
      </rPr>
      <t>α)</t>
    </r>
    <r>
      <rPr>
        <sz val="10"/>
        <color indexed="8"/>
        <rFont val="Arial"/>
        <family val="2"/>
        <charset val="161"/>
      </rPr>
      <t xml:space="preserve">  Άρθ.5 § 4 της Υ1γ / 47829  /17 (Φ.Ε.Κ 2161/17 τ.β΄) Υγ.  Δ/ξης                                        </t>
    </r>
    <r>
      <rPr>
        <b/>
        <sz val="10"/>
        <color indexed="8"/>
        <rFont val="Arial"/>
        <family val="2"/>
        <charset val="161"/>
      </rPr>
      <t xml:space="preserve"> β)</t>
    </r>
    <r>
      <rPr>
        <sz val="10"/>
        <color indexed="8"/>
        <rFont val="Arial"/>
        <family val="2"/>
        <charset val="161"/>
      </rPr>
      <t xml:space="preserve"> Παραρτ ΙΙ, Ε.Κ. 852/2004</t>
    </r>
  </si>
  <si>
    <r>
      <rPr>
        <b/>
        <sz val="10"/>
        <color indexed="8"/>
        <rFont val="Arial"/>
        <family val="2"/>
        <charset val="161"/>
      </rPr>
      <t>α)</t>
    </r>
    <r>
      <rPr>
        <sz val="10"/>
        <color indexed="8"/>
        <rFont val="Arial"/>
        <family val="2"/>
        <charset val="161"/>
      </rPr>
      <t xml:space="preserve"> Άρθ.5 § 4 της Υ1γ /47829/17 (Φ.Ε.Κ 2161/17 τ.β΄) Υγ.  Δ/ξης                                         β) Παραρτ ΙΙ, Ε.Κ.  852/2004</t>
    </r>
  </si>
  <si>
    <r>
      <rPr>
        <b/>
        <sz val="10"/>
        <color indexed="8"/>
        <rFont val="Arial"/>
        <family val="2"/>
        <charset val="161"/>
      </rPr>
      <t>α)</t>
    </r>
    <r>
      <rPr>
        <sz val="10"/>
        <color indexed="8"/>
        <rFont val="Arial"/>
        <family val="2"/>
        <charset val="161"/>
      </rPr>
      <t xml:space="preserve">  Άρθ.5, § 9 της Υ1γ /47829/17 (Φ.Ε.Κ 2161/17 τ.β΄) Υγ.  Δ/ξης                                            </t>
    </r>
    <r>
      <rPr>
        <b/>
        <sz val="10"/>
        <color indexed="8"/>
        <rFont val="Arial"/>
        <family val="2"/>
        <charset val="161"/>
      </rPr>
      <t xml:space="preserve">  β)</t>
    </r>
    <r>
      <rPr>
        <sz val="10"/>
        <color indexed="8"/>
        <rFont val="Arial"/>
        <family val="2"/>
        <charset val="161"/>
      </rPr>
      <t xml:space="preserve"> Ο Κανονισμός (Ε. Κ.) 852/2004, Παραρτ.ΙΙ, Κεφ.Ι</t>
    </r>
  </si>
  <si>
    <r>
      <rPr>
        <b/>
        <sz val="10"/>
        <color indexed="8"/>
        <rFont val="Arial"/>
        <family val="2"/>
        <charset val="161"/>
      </rPr>
      <t>α)</t>
    </r>
    <r>
      <rPr>
        <sz val="10"/>
        <color indexed="8"/>
        <rFont val="Arial"/>
        <family val="2"/>
        <charset val="161"/>
      </rPr>
      <t xml:space="preserve"> Άρθ.5 §9, της Υ1γ/47829/17 (Φ.Ε.Κ 2161/17 τ.β΄) Υγ.  Δ/ξης                                             </t>
    </r>
    <r>
      <rPr>
        <b/>
        <sz val="10"/>
        <color indexed="8"/>
        <rFont val="Arial"/>
        <family val="2"/>
        <charset val="161"/>
      </rPr>
      <t xml:space="preserve"> β)</t>
    </r>
    <r>
      <rPr>
        <sz val="10"/>
        <color indexed="8"/>
        <rFont val="Arial"/>
        <family val="2"/>
        <charset val="161"/>
      </rPr>
      <t xml:space="preserve"> Ο Κανονισμός (Ε. Κ.) 852/2004, Παραρτ.ΙΙ,Κεφ.Ι</t>
    </r>
  </si>
  <si>
    <r>
      <rPr>
        <b/>
        <sz val="10"/>
        <color indexed="8"/>
        <rFont val="Arial"/>
        <family val="2"/>
        <charset val="161"/>
      </rPr>
      <t xml:space="preserve"> α)</t>
    </r>
    <r>
      <rPr>
        <sz val="10"/>
        <color indexed="8"/>
        <rFont val="Arial"/>
        <family val="2"/>
        <charset val="161"/>
      </rPr>
      <t xml:space="preserve">  Άρθ. 14 της Υ1γ / 47829  /17     (Φ.Ε.Κ 2161/17 τ.β΄) Υγ.  Δ/ξης                             </t>
    </r>
    <r>
      <rPr>
        <b/>
        <sz val="10"/>
        <color indexed="8"/>
        <rFont val="Arial"/>
        <family val="2"/>
        <charset val="161"/>
      </rPr>
      <t xml:space="preserve">                β)</t>
    </r>
    <r>
      <rPr>
        <sz val="10"/>
        <color indexed="8"/>
        <rFont val="Arial"/>
        <family val="2"/>
        <charset val="161"/>
      </rPr>
      <t xml:space="preserve"> Ο Κανονισμός (Ε. Κ.) 852/2004, Παραρτ.ΙΙ,Κεφ.Ι</t>
    </r>
  </si>
  <si>
    <r>
      <rPr>
        <b/>
        <sz val="10"/>
        <color indexed="8"/>
        <rFont val="Arial"/>
        <family val="2"/>
        <charset val="161"/>
      </rPr>
      <t>α)</t>
    </r>
    <r>
      <rPr>
        <sz val="10"/>
        <color indexed="8"/>
        <rFont val="Arial"/>
        <family val="2"/>
        <charset val="161"/>
      </rPr>
      <t xml:space="preserve">  Άρθ.5, §7 της Υ1γ / 47829  /17 (Φ.Ε.Κ 2161/17 τ.β΄) Υγ.  Δ/ξης                                        </t>
    </r>
    <r>
      <rPr>
        <b/>
        <sz val="10"/>
        <color indexed="8"/>
        <rFont val="Arial"/>
        <family val="2"/>
        <charset val="161"/>
      </rPr>
      <t>β)</t>
    </r>
    <r>
      <rPr>
        <sz val="10"/>
        <color indexed="8"/>
        <rFont val="Arial"/>
        <family val="2"/>
        <charset val="161"/>
      </rPr>
      <t xml:space="preserve"> Παρ. ΙΙ, ΚΕΦ. VI,  Ε.Κ.  852/2004</t>
    </r>
  </si>
  <si>
    <r>
      <rPr>
        <b/>
        <sz val="10"/>
        <color indexed="8"/>
        <rFont val="Arial"/>
        <family val="2"/>
        <charset val="161"/>
      </rPr>
      <t>α)</t>
    </r>
    <r>
      <rPr>
        <sz val="10"/>
        <color indexed="8"/>
        <rFont val="Arial"/>
        <family val="2"/>
        <charset val="161"/>
      </rPr>
      <t xml:space="preserve">  Άρθ.5 της Υ1γ / 47829  /17 (Φ.Ε.Κ 2161/17 τ.β΄) Υγ.  Δ/ξης                                       </t>
    </r>
    <r>
      <rPr>
        <b/>
        <sz val="10"/>
        <color indexed="8"/>
        <rFont val="Arial"/>
        <family val="2"/>
        <charset val="161"/>
      </rPr>
      <t xml:space="preserve"> β)</t>
    </r>
    <r>
      <rPr>
        <sz val="10"/>
        <color indexed="8"/>
        <rFont val="Arial"/>
        <family val="2"/>
        <charset val="161"/>
      </rPr>
      <t xml:space="preserve"> Παρ ΙΙ, ΚΕΦ. VI, Ε.Κ. 852/2004</t>
    </r>
  </si>
  <si>
    <r>
      <rPr>
        <b/>
        <sz val="10"/>
        <color indexed="8"/>
        <rFont val="Arial"/>
        <family val="2"/>
        <charset val="161"/>
      </rPr>
      <t>α)</t>
    </r>
    <r>
      <rPr>
        <sz val="10"/>
        <color indexed="8"/>
        <rFont val="Arial"/>
        <family val="2"/>
        <charset val="161"/>
      </rPr>
      <t xml:space="preserve">Παρ. VΙ, Ε.Κ. 852/2004             </t>
    </r>
    <r>
      <rPr>
        <b/>
        <sz val="10"/>
        <color indexed="8"/>
        <rFont val="Arial"/>
        <family val="2"/>
        <charset val="161"/>
      </rPr>
      <t>β)</t>
    </r>
    <r>
      <rPr>
        <sz val="10"/>
        <color indexed="8"/>
        <rFont val="Arial"/>
        <family val="2"/>
        <charset val="161"/>
      </rPr>
      <t xml:space="preserve"> Υ1γ /47829/17 (Φ.Ε.Κ 2161/17 τ.β΄) Υγ.  Δ/ξης</t>
    </r>
  </si>
  <si>
    <r>
      <rPr>
        <b/>
        <sz val="10"/>
        <color indexed="8"/>
        <rFont val="Arial"/>
        <family val="2"/>
        <charset val="161"/>
      </rPr>
      <t>α)</t>
    </r>
    <r>
      <rPr>
        <sz val="10"/>
        <color indexed="8"/>
        <rFont val="Arial"/>
        <family val="2"/>
        <charset val="161"/>
      </rPr>
      <t xml:space="preserve">  Άρθ. 8 της Υ1γ /47829/17 (Φ.Ε.Κ 2161/17 τ.β΄) Υγ. Δ/ξης                                     </t>
    </r>
    <r>
      <rPr>
        <b/>
        <sz val="10"/>
        <color indexed="8"/>
        <rFont val="Arial"/>
        <family val="2"/>
        <charset val="161"/>
      </rPr>
      <t>β)</t>
    </r>
    <r>
      <rPr>
        <sz val="10"/>
        <color indexed="8"/>
        <rFont val="Arial"/>
        <family val="2"/>
        <charset val="161"/>
      </rPr>
      <t xml:space="preserve"> Παρ ΙΙ, ΚΕΦ. VIΙI,  Ε.Κ.  852/2004</t>
    </r>
  </si>
  <si>
    <r>
      <rPr>
        <b/>
        <sz val="10"/>
        <color indexed="8"/>
        <rFont val="Arial"/>
        <family val="2"/>
        <charset val="161"/>
      </rPr>
      <t>α)</t>
    </r>
    <r>
      <rPr>
        <sz val="10"/>
        <color indexed="8"/>
        <rFont val="Arial"/>
        <family val="2"/>
        <charset val="161"/>
      </rPr>
      <t xml:space="preserve">  Άρθ. 8 της Υ1γ /47829/17 (Φ.Ε.Κ 2161/17 τ.β΄) Υγ.  Δ/ξης                                     </t>
    </r>
    <r>
      <rPr>
        <b/>
        <sz val="10"/>
        <color indexed="8"/>
        <rFont val="Arial"/>
        <family val="2"/>
        <charset val="161"/>
      </rPr>
      <t>β)</t>
    </r>
    <r>
      <rPr>
        <sz val="10"/>
        <color indexed="8"/>
        <rFont val="Arial"/>
        <family val="2"/>
        <charset val="161"/>
      </rPr>
      <t>Παρ ΙΙ,  ΚΕΦ. VIΙI  Ε.Κ.852/2004.</t>
    </r>
  </si>
  <si>
    <r>
      <rPr>
        <b/>
        <sz val="10"/>
        <color indexed="8"/>
        <rFont val="Arial"/>
        <family val="2"/>
        <charset val="161"/>
      </rPr>
      <t>α)</t>
    </r>
    <r>
      <rPr>
        <sz val="10"/>
        <color indexed="8"/>
        <rFont val="Arial"/>
        <family val="2"/>
        <charset val="161"/>
      </rPr>
      <t xml:space="preserve"> Άρθ.5, §5 της Υ1γ /47829/17 (Φ.Ε.Κ 2161/17 τ.β΄) Υγ.  Δ/ξης                  </t>
    </r>
    <r>
      <rPr>
        <b/>
        <sz val="10"/>
        <color indexed="8"/>
        <rFont val="Arial"/>
        <family val="2"/>
        <charset val="161"/>
      </rPr>
      <t>β)</t>
    </r>
    <r>
      <rPr>
        <sz val="10"/>
        <color indexed="8"/>
        <rFont val="Arial"/>
        <family val="2"/>
        <charset val="161"/>
      </rPr>
      <t xml:space="preserve"> Κ.Υ.Α. Γ1(δ) / ΓΠ οικ. 67322(ΦΕΚ3282/19-09-2017)</t>
    </r>
  </si>
  <si>
    <r>
      <rPr>
        <b/>
        <sz val="10"/>
        <color indexed="8"/>
        <rFont val="Arial"/>
        <family val="2"/>
        <charset val="161"/>
      </rPr>
      <t>α)</t>
    </r>
    <r>
      <rPr>
        <sz val="10"/>
        <color indexed="8"/>
        <rFont val="Arial"/>
        <family val="2"/>
        <charset val="161"/>
      </rPr>
      <t xml:space="preserve">  Άρθ.5, §6 της Υ1γ /47829/17 (Φ.Ε.Κ 2161/17 τ.β΄) Υγ.  Δ/ξης                                       </t>
    </r>
    <r>
      <rPr>
        <b/>
        <sz val="10"/>
        <color indexed="8"/>
        <rFont val="Arial"/>
        <family val="2"/>
        <charset val="161"/>
      </rPr>
      <t xml:space="preserve">  β)</t>
    </r>
    <r>
      <rPr>
        <sz val="10"/>
        <color indexed="8"/>
        <rFont val="Arial"/>
        <family val="2"/>
        <charset val="161"/>
      </rPr>
      <t xml:space="preserve"> Παρ ΙΙ, ΚΕΦ. V,  Ε.Κ.852/2004 </t>
    </r>
  </si>
  <si>
    <r>
      <rPr>
        <b/>
        <sz val="10"/>
        <color indexed="8"/>
        <rFont val="Arial"/>
        <family val="2"/>
        <charset val="161"/>
      </rPr>
      <t>α)</t>
    </r>
    <r>
      <rPr>
        <sz val="10"/>
        <color indexed="8"/>
        <rFont val="Arial"/>
        <family val="2"/>
        <charset val="161"/>
      </rPr>
      <t xml:space="preserve"> Άρθ. 5 &amp; 14  της Υ1γ/47829/17 (Φ.Ε.Κ 2161/17 τ.β΄) Υγ.  Δ/ξης,     </t>
    </r>
    <r>
      <rPr>
        <b/>
        <sz val="10"/>
        <color indexed="8"/>
        <rFont val="Arial"/>
        <family val="2"/>
        <charset val="161"/>
      </rPr>
      <t>β)</t>
    </r>
    <r>
      <rPr>
        <sz val="10"/>
        <color indexed="8"/>
        <rFont val="Arial"/>
        <family val="2"/>
        <charset val="161"/>
      </rPr>
      <t xml:space="preserve">  Παρ. ΙΧ,  ΕΚ 852/2004 </t>
    </r>
  </si>
  <si>
    <r>
      <rPr>
        <b/>
        <sz val="10"/>
        <color indexed="8"/>
        <rFont val="Arial"/>
        <family val="2"/>
        <charset val="161"/>
      </rPr>
      <t>α)</t>
    </r>
    <r>
      <rPr>
        <sz val="10"/>
        <color indexed="8"/>
        <rFont val="Arial"/>
        <family val="2"/>
        <charset val="161"/>
      </rPr>
      <t xml:space="preserve">ΕΚ178/2002                                       </t>
    </r>
    <r>
      <rPr>
        <b/>
        <sz val="10"/>
        <color indexed="8"/>
        <rFont val="Arial"/>
        <family val="2"/>
        <charset val="161"/>
      </rPr>
      <t xml:space="preserve">  β)</t>
    </r>
    <r>
      <rPr>
        <sz val="10"/>
        <color indexed="8"/>
        <rFont val="Arial"/>
        <family val="2"/>
        <charset val="161"/>
      </rPr>
      <t xml:space="preserve">Aρ.13, παρ. ΔΙΕΠΠΥ 91354/17 (ΦΕΚ2983/τβ)                                  </t>
    </r>
    <r>
      <rPr>
        <b/>
        <sz val="10"/>
        <color indexed="8"/>
        <rFont val="Arial"/>
        <family val="2"/>
        <charset val="161"/>
      </rPr>
      <t>γ)</t>
    </r>
    <r>
      <rPr>
        <sz val="10"/>
        <color indexed="8"/>
        <rFont val="Arial"/>
        <family val="2"/>
        <charset val="161"/>
      </rPr>
      <t xml:space="preserve"> Ν. 4235 (ΦΕΚ 32/τ.Α΄/11-02-14                                             </t>
    </r>
    <r>
      <rPr>
        <b/>
        <sz val="10"/>
        <color indexed="8"/>
        <rFont val="Arial"/>
        <family val="2"/>
        <charset val="161"/>
      </rPr>
      <t xml:space="preserve"> δ)</t>
    </r>
    <r>
      <rPr>
        <sz val="10"/>
        <color indexed="8"/>
        <rFont val="Arial"/>
        <family val="2"/>
        <charset val="161"/>
      </rPr>
      <t xml:space="preserve">  Άρθ.11 της Υ1γ / 47829 /17 (Φ.Ε.Κ 2161/17 τ.β΄) Υγ.  Δ/ξης</t>
    </r>
  </si>
  <si>
    <r>
      <rPr>
        <b/>
        <sz val="10"/>
        <color indexed="8"/>
        <rFont val="Arial"/>
        <family val="2"/>
        <charset val="161"/>
      </rPr>
      <t>α)</t>
    </r>
    <r>
      <rPr>
        <sz val="10"/>
        <color indexed="8"/>
        <rFont val="Arial"/>
        <family val="2"/>
        <charset val="161"/>
      </rPr>
      <t xml:space="preserve"> Αρ.14, Υ1γ/Γ.Ποικ47829/2017 (ΦΕΚ 2161/τ.β΄/2017) Υ.Δ                         </t>
    </r>
    <r>
      <rPr>
        <b/>
        <sz val="10"/>
        <color indexed="8"/>
        <rFont val="Arial"/>
        <family val="2"/>
        <charset val="161"/>
      </rPr>
      <t xml:space="preserve"> β)</t>
    </r>
    <r>
      <rPr>
        <sz val="10"/>
        <color indexed="8"/>
        <rFont val="Arial"/>
        <family val="2"/>
        <charset val="161"/>
      </rPr>
      <t xml:space="preserve"> Κεφάλαιο V, Ε.Κ. 852/2004</t>
    </r>
  </si>
  <si>
    <r>
      <rPr>
        <b/>
        <sz val="10"/>
        <color indexed="8"/>
        <rFont val="Arial"/>
        <family val="2"/>
        <charset val="161"/>
      </rPr>
      <t xml:space="preserve">α) </t>
    </r>
    <r>
      <rPr>
        <sz val="10"/>
        <color indexed="8"/>
        <rFont val="Arial"/>
        <family val="2"/>
        <charset val="161"/>
      </rPr>
      <t xml:space="preserve">Αρ.14,Υ1γ/Γ.Ποικ47829/2017 (ΦΕΚ2161/τ.β΄/2017) Υ.Δ.               </t>
    </r>
    <r>
      <rPr>
        <b/>
        <sz val="10"/>
        <color indexed="8"/>
        <rFont val="Arial"/>
        <family val="2"/>
        <charset val="161"/>
      </rPr>
      <t xml:space="preserve"> β)</t>
    </r>
    <r>
      <rPr>
        <sz val="10"/>
        <color indexed="8"/>
        <rFont val="Arial"/>
        <family val="2"/>
        <charset val="161"/>
      </rPr>
      <t xml:space="preserve"> Κεφάλαιο 2, Ε.Κ. 852/2004 </t>
    </r>
  </si>
  <si>
    <r>
      <rPr>
        <b/>
        <sz val="10"/>
        <color indexed="8"/>
        <rFont val="Arial"/>
        <family val="2"/>
        <charset val="161"/>
      </rPr>
      <t>α)</t>
    </r>
    <r>
      <rPr>
        <sz val="10"/>
        <color indexed="8"/>
        <rFont val="Arial"/>
        <family val="2"/>
        <charset val="161"/>
      </rPr>
      <t xml:space="preserve"> Αρ.14,Υ1γ/Γ.Ποικ47829/2017 (ΦΕΚ2161/τ.β΄/2017) Υ.Δ.                </t>
    </r>
    <r>
      <rPr>
        <b/>
        <sz val="10"/>
        <color indexed="8"/>
        <rFont val="Arial"/>
        <family val="2"/>
        <charset val="161"/>
      </rPr>
      <t>β)</t>
    </r>
    <r>
      <rPr>
        <sz val="10"/>
        <color indexed="8"/>
        <rFont val="Arial"/>
        <family val="2"/>
        <charset val="161"/>
      </rPr>
      <t xml:space="preserve"> Κεφάλαιο 2, Ε.Κ. 852/2004 </t>
    </r>
  </si>
  <si>
    <r>
      <rPr>
        <b/>
        <sz val="10"/>
        <color indexed="8"/>
        <rFont val="Arial"/>
        <family val="2"/>
        <charset val="161"/>
      </rPr>
      <t>α)</t>
    </r>
    <r>
      <rPr>
        <sz val="10"/>
        <color indexed="8"/>
        <rFont val="Arial"/>
        <family val="2"/>
        <charset val="161"/>
      </rPr>
      <t xml:space="preserve"> Υ1γ/Γ.Ποικ47829/2017 (ΦΕΚ2161/τ.β΄/2017) Υ.Δ               </t>
    </r>
    <r>
      <rPr>
        <b/>
        <sz val="10"/>
        <color indexed="8"/>
        <rFont val="Arial"/>
        <family val="2"/>
        <charset val="161"/>
      </rPr>
      <t>β)</t>
    </r>
    <r>
      <rPr>
        <sz val="10"/>
        <color indexed="8"/>
        <rFont val="Arial"/>
        <family val="2"/>
        <charset val="161"/>
      </rPr>
      <t xml:space="preserve"> Κεφάλαιο 2, Ε.Κ. 852/2004</t>
    </r>
  </si>
  <si>
    <r>
      <rPr>
        <b/>
        <sz val="10"/>
        <color indexed="8"/>
        <rFont val="Arial"/>
        <family val="2"/>
        <charset val="161"/>
      </rPr>
      <t>α)</t>
    </r>
    <r>
      <rPr>
        <sz val="10"/>
        <color indexed="8"/>
        <rFont val="Arial"/>
        <family val="2"/>
        <charset val="161"/>
      </rPr>
      <t xml:space="preserve"> Αρ.14,Υ1γ/Γ.Ποικ47829/2017 (ΦΕΚ2161/τ.β΄/2017) Υ.Δ.              </t>
    </r>
    <r>
      <rPr>
        <b/>
        <sz val="10"/>
        <color indexed="8"/>
        <rFont val="Arial"/>
        <family val="2"/>
        <charset val="161"/>
      </rPr>
      <t xml:space="preserve">  β)</t>
    </r>
    <r>
      <rPr>
        <sz val="10"/>
        <color indexed="8"/>
        <rFont val="Arial"/>
        <family val="2"/>
        <charset val="161"/>
      </rPr>
      <t xml:space="preserve"> Κεφάλαιο 2, Ε.Κ. 852/2004 </t>
    </r>
  </si>
  <si>
    <r>
      <rPr>
        <b/>
        <sz val="10"/>
        <color indexed="8"/>
        <rFont val="Arial"/>
        <family val="2"/>
        <charset val="161"/>
      </rPr>
      <t>α)</t>
    </r>
    <r>
      <rPr>
        <sz val="10"/>
        <color indexed="8"/>
        <rFont val="Arial"/>
        <family val="2"/>
        <charset val="161"/>
      </rPr>
      <t xml:space="preserve"> Αρ.14,Υ1γ/Γ.Ποικ47829/2017 (ΦΕΚ2161/τ.β΄/2017) Υ.Δ.               </t>
    </r>
    <r>
      <rPr>
        <b/>
        <sz val="10"/>
        <color indexed="8"/>
        <rFont val="Arial"/>
        <family val="2"/>
        <charset val="161"/>
      </rPr>
      <t xml:space="preserve"> β)</t>
    </r>
    <r>
      <rPr>
        <sz val="10"/>
        <color indexed="8"/>
        <rFont val="Arial"/>
        <family val="2"/>
        <charset val="161"/>
      </rPr>
      <t xml:space="preserve"> Κεφάλαιο 2, Ε.Κ. 852/2004 </t>
    </r>
  </si>
  <si>
    <r>
      <rPr>
        <b/>
        <sz val="10"/>
        <color indexed="8"/>
        <rFont val="Arial"/>
        <family val="2"/>
        <charset val="161"/>
      </rPr>
      <t>α)</t>
    </r>
    <r>
      <rPr>
        <sz val="10"/>
        <color indexed="8"/>
        <rFont val="Arial"/>
        <family val="2"/>
        <charset val="161"/>
      </rPr>
      <t xml:space="preserve"> Αρ.14,Υ1γ/Γ.Ποικ47829/2017 (ΦΕΚ2161/τ.β΄/2017) Υ.Δ.                </t>
    </r>
    <r>
      <rPr>
        <b/>
        <sz val="10"/>
        <color indexed="8"/>
        <rFont val="Arial"/>
        <family val="2"/>
        <charset val="161"/>
      </rPr>
      <t xml:space="preserve">β) </t>
    </r>
    <r>
      <rPr>
        <sz val="10"/>
        <color indexed="8"/>
        <rFont val="Arial"/>
        <family val="2"/>
        <charset val="161"/>
      </rPr>
      <t xml:space="preserve">Κεφάλαιο 2, Ε.Κ. 852/2004 </t>
    </r>
  </si>
  <si>
    <r>
      <rPr>
        <b/>
        <sz val="10"/>
        <color indexed="8"/>
        <rFont val="Arial"/>
        <family val="2"/>
        <charset val="161"/>
      </rPr>
      <t>α)</t>
    </r>
    <r>
      <rPr>
        <sz val="10"/>
        <color indexed="8"/>
        <rFont val="Arial"/>
        <family val="2"/>
        <charset val="161"/>
      </rPr>
      <t xml:space="preserve"> Aρ.13,Υ1γ/Γ.Ποικ47829/2017 (ΦΕΚ2161/τ.β΄/2017) Υ.Δ              </t>
    </r>
    <r>
      <rPr>
        <b/>
        <sz val="10"/>
        <color indexed="8"/>
        <rFont val="Arial"/>
        <family val="2"/>
        <charset val="161"/>
      </rPr>
      <t xml:space="preserve"> β)</t>
    </r>
    <r>
      <rPr>
        <sz val="10"/>
        <color indexed="8"/>
        <rFont val="Arial"/>
        <family val="2"/>
        <charset val="161"/>
      </rPr>
      <t xml:space="preserve"> Κεφάλαιο IX, Ε.Κ. 852/2004      </t>
    </r>
  </si>
  <si>
    <r>
      <rPr>
        <b/>
        <sz val="10"/>
        <color indexed="8"/>
        <rFont val="Arial"/>
        <family val="2"/>
        <charset val="161"/>
      </rPr>
      <t>α)</t>
    </r>
    <r>
      <rPr>
        <sz val="10"/>
        <color indexed="8"/>
        <rFont val="Arial"/>
        <family val="2"/>
        <charset val="161"/>
      </rPr>
      <t xml:space="preserve">ΕΚ 178/2002 &amp; 852/2004      </t>
    </r>
    <r>
      <rPr>
        <b/>
        <sz val="10"/>
        <color indexed="8"/>
        <rFont val="Arial"/>
        <family val="2"/>
        <charset val="161"/>
      </rPr>
      <t xml:space="preserve">   β)</t>
    </r>
    <r>
      <rPr>
        <sz val="10"/>
        <color indexed="8"/>
        <rFont val="Arial"/>
        <family val="2"/>
        <charset val="161"/>
      </rPr>
      <t xml:space="preserve"> Υ1γ/Γ.Ποικ47829/2017 (ΦΕΚ2161/τ.β΄/2017) Υ.Δ. </t>
    </r>
  </si>
  <si>
    <r>
      <rPr>
        <b/>
        <sz val="10"/>
        <color indexed="8"/>
        <rFont val="Arial"/>
        <family val="2"/>
        <charset val="161"/>
      </rPr>
      <t xml:space="preserve"> α)</t>
    </r>
    <r>
      <rPr>
        <sz val="10"/>
        <color indexed="8"/>
        <rFont val="Arial"/>
        <family val="2"/>
        <charset val="161"/>
      </rPr>
      <t xml:space="preserve"> Αρ.62 &amp;62Α Κώδικας Τροφίμων &amp; Ποτών                    </t>
    </r>
    <r>
      <rPr>
        <b/>
        <sz val="10"/>
        <color indexed="8"/>
        <rFont val="Arial"/>
        <family val="2"/>
        <charset val="161"/>
      </rPr>
      <t xml:space="preserve">  β)</t>
    </r>
    <r>
      <rPr>
        <sz val="10"/>
        <color indexed="8"/>
        <rFont val="Arial"/>
        <family val="2"/>
        <charset val="161"/>
      </rPr>
      <t xml:space="preserve">Υ1γ/Γ.Ποικ47829/2017 (ΦΕΚ2161/τ.β΄/2017) Υ.Δ. </t>
    </r>
  </si>
  <si>
    <r>
      <rPr>
        <b/>
        <sz val="10"/>
        <color indexed="8"/>
        <rFont val="Arial"/>
        <family val="2"/>
        <charset val="161"/>
      </rPr>
      <t>α)</t>
    </r>
    <r>
      <rPr>
        <sz val="10"/>
        <color indexed="8"/>
        <rFont val="Arial"/>
        <family val="2"/>
        <charset val="161"/>
      </rPr>
      <t xml:space="preserve"> Υ1γ/Γ.Ποικ47829/2017 (ΦΕΚ2161/τ.β΄/2017) Υ.Δ.               </t>
    </r>
    <r>
      <rPr>
        <b/>
        <sz val="10"/>
        <color indexed="8"/>
        <rFont val="Arial"/>
        <family val="2"/>
        <charset val="161"/>
      </rPr>
      <t xml:space="preserve"> β)</t>
    </r>
    <r>
      <rPr>
        <sz val="10"/>
        <color indexed="8"/>
        <rFont val="Arial"/>
        <family val="2"/>
        <charset val="161"/>
      </rPr>
      <t xml:space="preserve"> Κώδικας Τροφίμων &amp; Ποτών </t>
    </r>
  </si>
  <si>
    <r>
      <rPr>
        <b/>
        <sz val="10"/>
        <color indexed="8"/>
        <rFont val="Arial"/>
        <family val="2"/>
        <charset val="161"/>
      </rPr>
      <t>α)</t>
    </r>
    <r>
      <rPr>
        <sz val="10"/>
        <color indexed="8"/>
        <rFont val="Arial"/>
        <family val="2"/>
        <charset val="161"/>
      </rPr>
      <t xml:space="preserve">ΕΚ 852/2004 &amp;                                          </t>
    </r>
    <r>
      <rPr>
        <b/>
        <sz val="10"/>
        <color indexed="8"/>
        <rFont val="Arial"/>
        <family val="2"/>
        <charset val="161"/>
      </rPr>
      <t>β)</t>
    </r>
    <r>
      <rPr>
        <sz val="10"/>
        <color indexed="8"/>
        <rFont val="Arial"/>
        <family val="2"/>
        <charset val="161"/>
      </rPr>
      <t>αρ.14, Υ1γ/Γ.Ποικ47829/17  (ΦΕΚ 2161/τ.B΄/2017) Υ.Δ.</t>
    </r>
  </si>
  <si>
    <r>
      <rPr>
        <b/>
        <sz val="10"/>
        <rFont val="Arial"/>
        <family val="2"/>
        <charset val="161"/>
      </rPr>
      <t>α)</t>
    </r>
    <r>
      <rPr>
        <sz val="10"/>
        <rFont val="Arial"/>
        <family val="2"/>
        <charset val="161"/>
      </rPr>
      <t xml:space="preserve"> Αρ.12, Υ1γ/Γ.Ποικ47829/2017 (ΦΕΚ2161/τ.β΄/2017) Υ.Δ.                </t>
    </r>
    <r>
      <rPr>
        <b/>
        <sz val="10"/>
        <rFont val="Arial"/>
        <family val="2"/>
        <charset val="161"/>
      </rPr>
      <t xml:space="preserve">β) </t>
    </r>
    <r>
      <rPr>
        <sz val="10"/>
        <rFont val="Arial"/>
        <family val="2"/>
        <charset val="161"/>
      </rPr>
      <t>Κεφάλαιο IV, Ε.Κ. 852/2004</t>
    </r>
  </si>
  <si>
    <r>
      <rPr>
        <b/>
        <sz val="10"/>
        <rFont val="Arial"/>
        <family val="2"/>
        <charset val="161"/>
      </rPr>
      <t>α)</t>
    </r>
    <r>
      <rPr>
        <sz val="10"/>
        <rFont val="Arial"/>
        <family val="2"/>
        <charset val="161"/>
      </rPr>
      <t xml:space="preserve"> Η Υ1γ/Γ.Ποικ47829/2017 (ΦΕΚ2161/τ.β΄/2017) Υ.Δ.                                   </t>
    </r>
    <r>
      <rPr>
        <b/>
        <sz val="10"/>
        <rFont val="Arial"/>
        <family val="2"/>
        <charset val="161"/>
      </rPr>
      <t>β)</t>
    </r>
    <r>
      <rPr>
        <sz val="10"/>
        <rFont val="Arial"/>
        <family val="2"/>
        <charset val="161"/>
      </rPr>
      <t xml:space="preserve"> Κεφ. IV, Ε.Κ. 852/2004</t>
    </r>
  </si>
  <si>
    <r>
      <rPr>
        <b/>
        <sz val="10"/>
        <rFont val="Arial"/>
        <family val="2"/>
        <charset val="161"/>
      </rPr>
      <t>α)</t>
    </r>
    <r>
      <rPr>
        <sz val="10"/>
        <rFont val="Arial"/>
        <family val="2"/>
        <charset val="161"/>
      </rPr>
      <t xml:space="preserve"> Αρ.12, Υ1γ/Γ.Ποικ47829/2017 (ΦΕΚ2161/τ.Β΄/2017) Υ.Δ.                </t>
    </r>
    <r>
      <rPr>
        <b/>
        <sz val="10"/>
        <rFont val="Arial"/>
        <family val="2"/>
        <charset val="161"/>
      </rPr>
      <t>β)</t>
    </r>
    <r>
      <rPr>
        <sz val="10"/>
        <rFont val="Arial"/>
        <family val="2"/>
        <charset val="161"/>
      </rPr>
      <t xml:space="preserve"> Κεφάλαιο IV, Ε.Κ. 852/2004</t>
    </r>
  </si>
  <si>
    <r>
      <rPr>
        <b/>
        <sz val="10"/>
        <color indexed="8"/>
        <rFont val="Arial"/>
        <family val="2"/>
        <charset val="161"/>
      </rPr>
      <t>α)</t>
    </r>
    <r>
      <rPr>
        <sz val="10"/>
        <color indexed="8"/>
        <rFont val="Arial"/>
        <family val="2"/>
        <charset val="161"/>
      </rPr>
      <t xml:space="preserve"> Αρ.14 , Υ1γ/Γ.Ποικ47829/2017 (ΦΕΚ2161/τ.Β' /2017) Υ.Δ,             </t>
    </r>
    <r>
      <rPr>
        <b/>
        <sz val="10"/>
        <color indexed="8"/>
        <rFont val="Arial"/>
        <family val="2"/>
        <charset val="161"/>
      </rPr>
      <t xml:space="preserve">β) </t>
    </r>
    <r>
      <rPr>
        <sz val="10"/>
        <color indexed="8"/>
        <rFont val="Arial"/>
        <family val="2"/>
        <charset val="161"/>
      </rPr>
      <t xml:space="preserve">Κεφάλαιο 1, Ε.Κ. 852/2004 </t>
    </r>
  </si>
  <si>
    <t>Τα δοχεία για την παράδοση των τροφίμων είναι κατάλληλα για τρόφιμα και καθαρίζονται τακτικά και να φυλάσσονται υπό κατάλληλες συνθήκες υγιεινής</t>
  </si>
  <si>
    <t>Θερμοκρασία για το παγωτό</t>
  </si>
  <si>
    <t>Η απόψυξη των τροφίμων γίνεται με υγιεινό τρόπο</t>
  </si>
  <si>
    <t>Ξεχωριστή είσοδος ωμών τροφίμων  και εξόδου τελικών προιόντων ή μετατόπιση χρόνου</t>
  </si>
  <si>
    <t>Όλες οι επιφάνειες που έρχονται σε επαφή με τα τρόφιμα είναι κατάλληλες, καθαρίζονται τακτικά &amp; διατηρούνται καθαρές.</t>
  </si>
  <si>
    <t>Παραγωγή πάγου από πόσιμο νερό</t>
  </si>
  <si>
    <t>11.8</t>
  </si>
  <si>
    <t>Θερμοκρασία τροφίμων που διατηρούνται  υπό κατάψυξη στους    ≤-18οC</t>
  </si>
  <si>
    <t>Τα μαγειρεμένα φαγητά διατηρούνται στη κατάψυξη σε θερμοκρασία&lt;-18οC. Τίθονται σημάνσεις επί αυτών, ημερομηνία παρασκευής/διατήρησης, θερμοκρασία. Η θερμοκρασία ελέγχεται τακτικά. Σε περίπτωση απόψυξης απαγορεύεται η εκ νέου κατάψυξη. Τα παγωτά στην κατάψυξη διατηρούνται στους&lt; -18ο C και στη ψυχόμενη βιτρίνα &lt; -14ο C.</t>
  </si>
  <si>
    <t>Σε περίπτωση απόψυξης απαγορεύεται η εκ νέου κατάψυξη. Τα παγωτά στην κατάψυξη διατηρούνται στους&lt; -18οC και στη ψυχόμενη βιτρίνα &lt;-14οC</t>
  </si>
  <si>
    <t>ΥΠΟΓΡΑΦΗ ΥΓΕΙΟΝΟΜΙΚΑ ΥΠΕΥΘΥΝΟΥ</t>
  </si>
  <si>
    <t>ΥΠΟΓΡΑΦΕΣ ΕΠΙΘΕΩΡΗΤΩΝ</t>
  </si>
  <si>
    <t>ΣΥΝΤΑΣΣΕΤΑΙ ΕΙΣ ΔΙΠΛΟΥΝ – ΥΠΟΓΡΑΦΕΤΑΙ ΑΠΟ ΤΟΥΣ ΕΠΙΘΕΩΡΗΤΕΣ ΚΑΙ ΤΟΝ ΕΛΕΓΧΟΜΕΝΟ ΚΑΙ ΕΝΑ ΑΝΤΙΓΡΑΦΟ ΠΑΡΑΔΙΔΕΤΑΙ ΣΤΟΝ ΕΛΕΓΧΟΜΕΝΟ</t>
  </si>
  <si>
    <r>
      <t xml:space="preserve"> ΠΕΡΙΒΑΛΛΟΝ ΚΑΙ ΕΓΚΑΤΑΣΤΑΣΗ</t>
    </r>
    <r>
      <rPr>
        <sz val="8"/>
        <rFont val="Calibri"/>
        <family val="2"/>
        <charset val="161"/>
      </rPr>
      <t> </t>
    </r>
  </si>
  <si>
    <t xml:space="preserve"> Παραγωγή πάγου από πόσιμο νερό</t>
  </si>
  <si>
    <r>
      <t>Δεν υπάρχουν  μη ασφαλή τρόφιμα</t>
    </r>
    <r>
      <rPr>
        <sz val="8"/>
        <rFont val="Calibri"/>
        <family val="2"/>
        <charset val="161"/>
      </rPr>
      <t> </t>
    </r>
  </si>
  <si>
    <r>
      <t>Ονοματεπώνυμο Επιθεωρητών</t>
    </r>
    <r>
      <rPr>
        <b/>
        <sz val="12"/>
        <rFont val="Calibri"/>
        <family val="2"/>
        <charset val="161"/>
      </rPr>
      <t>:</t>
    </r>
    <r>
      <rPr>
        <sz val="12"/>
        <rFont val="Calibri"/>
        <family val="2"/>
        <charset val="161"/>
      </rPr>
      <t xml:space="preserve"> </t>
    </r>
  </si>
  <si>
    <t>2. ΠΡΟΤΥΠΟΠΟΙΗΜΕΝΟ ΕΝΤΥΠΟ ΕΛΕΓΧΟΥ ΕΠΙΧΕΙΡΗΣΕΩΝ ΜΑΖΙΚΗΣ ΕΣΤΙΑΣΗΣ ΠΛΗΡΟΥΣ ΕΠΕΞΕΡΓΑΣΙΑΣ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</si>
</sst>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indexed="8"/>
      <name val="Calibri"/>
      <family val="2"/>
      <charset val="161"/>
    </font>
    <font>
      <sz val="12"/>
      <color indexed="8"/>
      <name val="Calibri"/>
      <family val="2"/>
      <charset val="161"/>
    </font>
    <font>
      <sz val="8"/>
      <color indexed="8"/>
      <name val="Calibri"/>
      <family val="2"/>
      <charset val="161"/>
    </font>
    <font>
      <sz val="8"/>
      <name val="Calibri"/>
      <family val="2"/>
      <charset val="161"/>
    </font>
    <font>
      <b/>
      <sz val="11"/>
      <color indexed="8"/>
      <name val="Calibri"/>
      <family val="2"/>
      <charset val="161"/>
    </font>
    <font>
      <b/>
      <sz val="12"/>
      <color indexed="10"/>
      <name val="Calibri"/>
      <family val="2"/>
      <charset val="161"/>
    </font>
    <font>
      <sz val="12"/>
      <name val="Calibri"/>
      <family val="2"/>
      <charset val="161"/>
    </font>
    <font>
      <sz val="11"/>
      <name val="Calibri"/>
      <family val="2"/>
      <charset val="161"/>
    </font>
    <font>
      <b/>
      <sz val="12"/>
      <name val="Calibri"/>
      <family val="2"/>
      <charset val="161"/>
    </font>
    <font>
      <sz val="10"/>
      <color indexed="8"/>
      <name val="Arial"/>
      <family val="2"/>
      <charset val="161"/>
    </font>
    <font>
      <sz val="12"/>
      <name val="Arial"/>
      <family val="2"/>
      <charset val="161"/>
    </font>
    <font>
      <sz val="10"/>
      <name val="Arial"/>
      <family val="2"/>
      <charset val="161"/>
    </font>
    <font>
      <sz val="11"/>
      <name val="Arial"/>
      <family val="2"/>
      <charset val="161"/>
    </font>
    <font>
      <sz val="11"/>
      <color indexed="8"/>
      <name val="Arial"/>
      <family val="2"/>
      <charset val="161"/>
    </font>
    <font>
      <b/>
      <sz val="11"/>
      <name val="Arial"/>
      <family val="2"/>
      <charset val="161"/>
    </font>
    <font>
      <b/>
      <sz val="11"/>
      <color indexed="8"/>
      <name val="Arial"/>
      <family val="2"/>
      <charset val="161"/>
    </font>
    <font>
      <vertAlign val="superscript"/>
      <sz val="11"/>
      <name val="Arial"/>
      <family val="2"/>
      <charset val="161"/>
    </font>
    <font>
      <b/>
      <sz val="11"/>
      <color indexed="10"/>
      <name val="Calibri"/>
      <family val="2"/>
      <charset val="161"/>
    </font>
    <font>
      <b/>
      <sz val="10"/>
      <color indexed="8"/>
      <name val="Arial"/>
      <family val="2"/>
      <charset val="161"/>
    </font>
    <font>
      <b/>
      <sz val="12"/>
      <color indexed="8"/>
      <name val="Arial"/>
      <family val="2"/>
      <charset val="161"/>
    </font>
    <font>
      <sz val="12"/>
      <color indexed="8"/>
      <name val="Arial"/>
      <family val="2"/>
      <charset val="161"/>
    </font>
    <font>
      <b/>
      <sz val="12"/>
      <name val="Arial"/>
      <family val="2"/>
      <charset val="161"/>
    </font>
    <font>
      <b/>
      <sz val="15"/>
      <color theme="3"/>
      <name val="Calibri"/>
      <family val="2"/>
      <charset val="161"/>
      <scheme val="minor"/>
    </font>
    <font>
      <b/>
      <sz val="12"/>
      <color theme="3"/>
      <name val="Calibri"/>
      <family val="2"/>
      <charset val="161"/>
      <scheme val="minor"/>
    </font>
    <font>
      <b/>
      <sz val="14"/>
      <color rgb="FF000000"/>
      <name val="Calibri"/>
      <family val="2"/>
      <charset val="161"/>
    </font>
    <font>
      <sz val="12"/>
      <color rgb="FF000000"/>
      <name val="Calibri"/>
      <family val="2"/>
      <charset val="161"/>
    </font>
    <font>
      <sz val="12"/>
      <color rgb="FFFF0000"/>
      <name val="Calibri"/>
      <family val="2"/>
      <charset val="161"/>
    </font>
    <font>
      <b/>
      <sz val="14"/>
      <color indexed="8"/>
      <name val="Arial"/>
      <family val="2"/>
      <charset val="161"/>
    </font>
    <font>
      <sz val="8"/>
      <color indexed="8"/>
      <name val="Arial"/>
      <family val="2"/>
      <charset val="161"/>
    </font>
    <font>
      <sz val="8"/>
      <name val="Arial"/>
      <family val="2"/>
      <charset val="161"/>
    </font>
    <font>
      <b/>
      <sz val="10"/>
      <name val="Arial"/>
      <family val="2"/>
      <charset val="161"/>
    </font>
    <font>
      <b/>
      <sz val="14"/>
      <name val="Calibri"/>
      <family val="2"/>
      <charset val="161"/>
    </font>
    <font>
      <b/>
      <sz val="11"/>
      <name val="Calibri"/>
      <family val="2"/>
      <charset val="161"/>
    </font>
    <font>
      <b/>
      <sz val="12"/>
      <color rgb="FFFF0000"/>
      <name val="Calibri"/>
      <family val="2"/>
      <charset val="161"/>
    </font>
    <font>
      <b/>
      <sz val="12"/>
      <color indexed="8"/>
      <name val="Calibri"/>
      <family val="2"/>
      <charset val="161"/>
    </font>
  </fonts>
  <fills count="12">
    <fill>
      <patternFill patternType="none"/>
    </fill>
    <fill>
      <patternFill patternType="gray125"/>
    </fill>
    <fill>
      <patternFill patternType="solid">
        <fgColor indexed="51"/>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DDDDDD"/>
        <bgColor indexed="64"/>
      </patternFill>
    </fill>
    <fill>
      <patternFill patternType="solid">
        <fgColor rgb="FFEAEAEA"/>
        <bgColor indexed="64"/>
      </patternFill>
    </fill>
    <fill>
      <patternFill patternType="solid">
        <fgColor rgb="FFFFFF00"/>
        <bgColor indexed="64"/>
      </patternFill>
    </fill>
    <fill>
      <patternFill patternType="solid">
        <fgColor rgb="FFC0C0C0"/>
        <bgColor indexed="64"/>
      </patternFill>
    </fill>
    <fill>
      <patternFill patternType="solid">
        <fgColor theme="6" tint="0.59999389629810485"/>
        <bgColor indexed="64"/>
      </patternFill>
    </fill>
  </fills>
  <borders count="63">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diagonal/>
    </border>
    <border>
      <left/>
      <right style="thick">
        <color indexed="64"/>
      </right>
      <top style="thick">
        <color indexed="64"/>
      </top>
      <bottom style="thick">
        <color indexed="64"/>
      </bottom>
      <diagonal/>
    </border>
    <border>
      <left style="medium">
        <color indexed="64"/>
      </left>
      <right/>
      <top/>
      <bottom/>
      <diagonal/>
    </border>
    <border>
      <left style="medium">
        <color indexed="64"/>
      </left>
      <right style="medium">
        <color indexed="64"/>
      </right>
      <top/>
      <bottom/>
      <diagonal/>
    </border>
    <border>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thick">
        <color theme="4"/>
      </bottom>
      <diagonal/>
    </border>
    <border>
      <left style="thin">
        <color indexed="64"/>
      </left>
      <right/>
      <top style="thin">
        <color indexed="64"/>
      </top>
      <bottom style="thin">
        <color indexed="64"/>
      </bottom>
      <diagonal/>
    </border>
    <border>
      <left/>
      <right/>
      <top/>
      <bottom style="medium">
        <color indexed="64"/>
      </bottom>
      <diagonal/>
    </border>
    <border>
      <left style="thin">
        <color indexed="64"/>
      </left>
      <right style="medium">
        <color indexed="64"/>
      </right>
      <top style="medium">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top/>
      <bottom/>
      <diagonal/>
    </border>
    <border>
      <left/>
      <right style="double">
        <color indexed="64"/>
      </right>
      <top/>
      <bottom/>
      <diagonal/>
    </border>
    <border>
      <left/>
      <right/>
      <top/>
      <bottom style="double">
        <color indexed="64"/>
      </bottom>
      <diagonal/>
    </border>
    <border>
      <left/>
      <right style="thick">
        <color indexed="64"/>
      </right>
      <top/>
      <bottom style="thick">
        <color indexed="64"/>
      </bottom>
      <diagonal/>
    </border>
    <border>
      <left style="thick">
        <color indexed="64"/>
      </left>
      <right/>
      <top style="medium">
        <color indexed="64"/>
      </top>
      <bottom/>
      <diagonal/>
    </border>
    <border>
      <left/>
      <right/>
      <top style="thick">
        <color indexed="64"/>
      </top>
      <bottom style="medium">
        <color indexed="64"/>
      </bottom>
      <diagonal/>
    </border>
    <border>
      <left style="medium">
        <color indexed="55"/>
      </left>
      <right/>
      <top style="medium">
        <color indexed="64"/>
      </top>
      <bottom style="medium">
        <color indexed="64"/>
      </bottom>
      <diagonal/>
    </border>
    <border>
      <left style="medium">
        <color indexed="55"/>
      </left>
      <right style="medium">
        <color indexed="64"/>
      </right>
      <top style="medium">
        <color indexed="64"/>
      </top>
      <bottom style="medium">
        <color indexed="55"/>
      </bottom>
      <diagonal/>
    </border>
    <border>
      <left style="medium">
        <color indexed="55"/>
      </left>
      <right/>
      <top/>
      <bottom/>
      <diagonal/>
    </border>
    <border>
      <left style="medium">
        <color indexed="64"/>
      </left>
      <right style="thick">
        <color indexed="64"/>
      </right>
      <top style="thick">
        <color indexed="64"/>
      </top>
      <bottom style="medium">
        <color indexed="64"/>
      </bottom>
      <diagonal/>
    </border>
    <border>
      <left style="medium">
        <color indexed="55"/>
      </left>
      <right/>
      <top style="medium">
        <color indexed="64"/>
      </top>
      <bottom/>
      <diagonal/>
    </border>
    <border>
      <left style="medium">
        <color indexed="55"/>
      </left>
      <right style="medium">
        <color indexed="64"/>
      </right>
      <top style="medium">
        <color indexed="64"/>
      </top>
      <bottom style="medium">
        <color indexed="64"/>
      </bottom>
      <diagonal/>
    </border>
    <border>
      <left style="medium">
        <color indexed="64"/>
      </left>
      <right style="medium">
        <color indexed="64"/>
      </right>
      <top style="thick">
        <color indexed="64"/>
      </top>
      <bottom/>
      <diagonal/>
    </border>
    <border>
      <left/>
      <right/>
      <top style="thick">
        <color indexed="64"/>
      </top>
      <bottom style="thick">
        <color indexed="64"/>
      </bottom>
      <diagonal/>
    </border>
    <border>
      <left style="thin">
        <color indexed="64"/>
      </left>
      <right style="thin">
        <color indexed="64"/>
      </right>
      <top style="thin">
        <color indexed="64"/>
      </top>
      <bottom/>
      <diagonal/>
    </border>
    <border>
      <left style="double">
        <color indexed="64"/>
      </left>
      <right/>
      <top/>
      <bottom style="double">
        <color indexed="64"/>
      </bottom>
      <diagonal/>
    </border>
    <border>
      <left style="thin">
        <color indexed="64"/>
      </left>
      <right/>
      <top/>
      <bottom/>
      <diagonal/>
    </border>
    <border>
      <left style="medium">
        <color indexed="64"/>
      </left>
      <right style="double">
        <color indexed="64"/>
      </right>
      <top style="medium">
        <color indexed="64"/>
      </top>
      <bottom style="medium">
        <color indexed="64"/>
      </bottom>
      <diagonal/>
    </border>
    <border>
      <left style="medium">
        <color indexed="64"/>
      </left>
      <right style="double">
        <color indexed="64"/>
      </right>
      <top style="double">
        <color indexed="64"/>
      </top>
      <bottom style="medium">
        <color indexed="64"/>
      </bottom>
      <diagonal/>
    </border>
    <border>
      <left style="medium">
        <color indexed="64"/>
      </left>
      <right style="medium">
        <color indexed="64"/>
      </right>
      <top style="double">
        <color indexed="64"/>
      </top>
      <bottom style="medium">
        <color indexed="64"/>
      </bottom>
      <diagonal/>
    </border>
    <border>
      <left style="double">
        <color indexed="64"/>
      </left>
      <right style="medium">
        <color indexed="64"/>
      </right>
      <top style="medium">
        <color indexed="64"/>
      </top>
      <bottom style="medium">
        <color indexed="64"/>
      </bottom>
      <diagonal/>
    </border>
    <border>
      <left style="double">
        <color indexed="64"/>
      </left>
      <right/>
      <top style="medium">
        <color indexed="64"/>
      </top>
      <bottom style="medium">
        <color indexed="64"/>
      </bottom>
      <diagonal/>
    </border>
    <border>
      <left style="double">
        <color indexed="64"/>
      </left>
      <right style="medium">
        <color indexed="64"/>
      </right>
      <top style="medium">
        <color indexed="64"/>
      </top>
      <bottom style="double">
        <color indexed="64"/>
      </bottom>
      <diagonal/>
    </border>
    <border>
      <left style="double">
        <color indexed="64"/>
      </left>
      <right style="double">
        <color indexed="64"/>
      </right>
      <top/>
      <bottom style="double">
        <color indexed="64"/>
      </bottom>
      <diagonal/>
    </border>
    <border>
      <left style="thick">
        <color indexed="64"/>
      </left>
      <right/>
      <top/>
      <bottom/>
      <diagonal/>
    </border>
    <border>
      <left/>
      <right/>
      <top/>
      <bottom style="thin">
        <color indexed="64"/>
      </bottom>
      <diagonal/>
    </border>
    <border>
      <left/>
      <right/>
      <top style="medium">
        <color theme="4" tint="-0.249977111117893"/>
      </top>
      <bottom/>
      <diagonal/>
    </border>
    <border>
      <left style="medium">
        <color theme="4" tint="-0.249977111117893"/>
      </left>
      <right/>
      <top/>
      <bottom/>
      <diagonal/>
    </border>
    <border>
      <left/>
      <right style="medium">
        <color theme="4" tint="-0.249977111117893"/>
      </right>
      <top style="medium">
        <color theme="4" tint="-0.249977111117893"/>
      </top>
      <bottom style="medium">
        <color theme="4" tint="-0.249977111117893"/>
      </bottom>
      <diagonal/>
    </border>
    <border>
      <left/>
      <right style="medium">
        <color theme="4" tint="-0.249977111117893"/>
      </right>
      <top/>
      <bottom/>
      <diagonal/>
    </border>
    <border>
      <left style="medium">
        <color theme="4" tint="-0.249977111117893"/>
      </left>
      <right/>
      <top style="medium">
        <color theme="4" tint="-0.249977111117893"/>
      </top>
      <bottom style="medium">
        <color theme="4" tint="-0.249977111117893"/>
      </bottom>
      <diagonal/>
    </border>
    <border>
      <left/>
      <right/>
      <top style="medium">
        <color theme="4" tint="-0.249977111117893"/>
      </top>
      <bottom style="medium">
        <color theme="4" tint="-0.249977111117893"/>
      </bottom>
      <diagonal/>
    </border>
  </borders>
  <cellStyleXfs count="2">
    <xf numFmtId="0" fontId="0" fillId="0" borderId="0"/>
    <xf numFmtId="0" fontId="22" fillId="0" borderId="23" applyNumberFormat="0" applyFill="0" applyAlignment="0" applyProtection="0"/>
  </cellStyleXfs>
  <cellXfs count="375">
    <xf numFmtId="0" fontId="0" fillId="0" borderId="0" xfId="0"/>
    <xf numFmtId="0" fontId="0" fillId="0" borderId="0" xfId="0" applyAlignment="1">
      <alignment wrapText="1"/>
    </xf>
    <xf numFmtId="0" fontId="6" fillId="0" borderId="6" xfId="0" applyFont="1" applyBorder="1" applyAlignment="1">
      <alignment vertical="top" wrapText="1"/>
    </xf>
    <xf numFmtId="0" fontId="0" fillId="0" borderId="0" xfId="0" applyBorder="1"/>
    <xf numFmtId="0" fontId="6" fillId="0" borderId="3" xfId="0" applyFont="1" applyBorder="1" applyAlignment="1">
      <alignment vertical="top" wrapText="1"/>
    </xf>
    <xf numFmtId="0" fontId="6" fillId="2" borderId="15" xfId="0" applyFont="1" applyFill="1" applyBorder="1" applyAlignment="1">
      <alignment horizontal="justify" vertical="top"/>
    </xf>
    <xf numFmtId="0" fontId="9" fillId="0" borderId="0" xfId="0" applyFont="1" applyAlignment="1">
      <alignment horizontal="left" vertical="center" wrapText="1"/>
    </xf>
    <xf numFmtId="0" fontId="2" fillId="0" borderId="0" xfId="0" applyFont="1"/>
    <xf numFmtId="0" fontId="10" fillId="0" borderId="0" xfId="0" applyFont="1" applyFill="1" applyAlignment="1">
      <alignment vertical="center" wrapText="1"/>
    </xf>
    <xf numFmtId="0" fontId="9" fillId="0" borderId="0" xfId="0" applyFont="1" applyBorder="1" applyAlignment="1">
      <alignment horizontal="left" vertical="center" wrapText="1"/>
    </xf>
    <xf numFmtId="0" fontId="12" fillId="0" borderId="0" xfId="0" applyFont="1" applyFill="1" applyAlignment="1">
      <alignment horizontal="left" vertical="center" wrapText="1"/>
    </xf>
    <xf numFmtId="0" fontId="12" fillId="0" borderId="18" xfId="0" applyFont="1" applyFill="1" applyBorder="1" applyAlignment="1">
      <alignment horizontal="left" vertical="center" wrapText="1"/>
    </xf>
    <xf numFmtId="0" fontId="13" fillId="0" borderId="0" xfId="0" applyFont="1" applyAlignment="1">
      <alignment horizontal="left" vertical="center" wrapText="1"/>
    </xf>
    <xf numFmtId="0" fontId="14" fillId="0" borderId="0" xfId="0" applyFont="1" applyAlignment="1">
      <alignment horizontal="left" vertical="center" wrapText="1"/>
    </xf>
    <xf numFmtId="0" fontId="15" fillId="0" borderId="0" xfId="0" applyFont="1" applyAlignment="1">
      <alignment horizontal="left" vertical="center" wrapText="1"/>
    </xf>
    <xf numFmtId="0" fontId="13" fillId="0" borderId="0" xfId="0" applyFont="1" applyBorder="1" applyAlignment="1">
      <alignment horizontal="left" vertical="center" wrapText="1"/>
    </xf>
    <xf numFmtId="0" fontId="12" fillId="0" borderId="0" xfId="0" applyFont="1" applyFill="1" applyBorder="1" applyAlignment="1">
      <alignment horizontal="left" vertical="center" wrapText="1"/>
    </xf>
    <xf numFmtId="0" fontId="14" fillId="0" borderId="0" xfId="0" applyFont="1" applyBorder="1" applyAlignment="1">
      <alignment horizontal="left" vertical="center" wrapText="1"/>
    </xf>
    <xf numFmtId="0" fontId="15" fillId="0" borderId="0" xfId="0" applyFont="1" applyBorder="1" applyAlignment="1">
      <alignment horizontal="left" vertical="center" wrapText="1"/>
    </xf>
    <xf numFmtId="0" fontId="11" fillId="0" borderId="0" xfId="0" applyFont="1" applyAlignment="1">
      <alignment horizontal="left" vertical="center" wrapText="1"/>
    </xf>
    <xf numFmtId="16" fontId="13" fillId="0" borderId="0" xfId="0" applyNumberFormat="1" applyFont="1" applyAlignment="1">
      <alignment horizontal="left" vertical="center" wrapText="1"/>
    </xf>
    <xf numFmtId="0" fontId="13" fillId="0" borderId="0" xfId="0" applyFont="1" applyFill="1" applyBorder="1" applyAlignment="1">
      <alignment horizontal="left" vertical="center" wrapText="1"/>
    </xf>
    <xf numFmtId="0" fontId="9" fillId="0" borderId="0" xfId="0" applyFont="1" applyFill="1" applyBorder="1" applyAlignment="1">
      <alignment horizontal="left" vertical="center" wrapText="1"/>
    </xf>
    <xf numFmtId="0" fontId="1" fillId="0" borderId="0" xfId="0" applyFont="1" applyFill="1" applyBorder="1" applyAlignment="1">
      <alignment vertical="top" wrapText="1"/>
    </xf>
    <xf numFmtId="0" fontId="0" fillId="0" borderId="0" xfId="0" applyFill="1" applyBorder="1"/>
    <xf numFmtId="16" fontId="13" fillId="0" borderId="0" xfId="0" applyNumberFormat="1" applyFont="1" applyBorder="1" applyAlignment="1">
      <alignment horizontal="left" vertical="center" wrapText="1"/>
    </xf>
    <xf numFmtId="16" fontId="15" fillId="0" borderId="0" xfId="0" applyNumberFormat="1" applyFont="1" applyAlignment="1">
      <alignment horizontal="left" vertical="center" wrapText="1"/>
    </xf>
    <xf numFmtId="0" fontId="5" fillId="0" borderId="0" xfId="0" applyFont="1" applyFill="1" applyBorder="1" applyAlignment="1">
      <alignment horizontal="justify" vertical="top" wrapText="1"/>
    </xf>
    <xf numFmtId="0" fontId="0" fillId="0" borderId="0" xfId="0"/>
    <xf numFmtId="0" fontId="0" fillId="0" borderId="0" xfId="0" applyFill="1" applyBorder="1" applyAlignment="1">
      <alignment wrapText="1"/>
    </xf>
    <xf numFmtId="0" fontId="24" fillId="0" borderId="0" xfId="0" applyFont="1" applyFill="1" applyBorder="1" applyAlignment="1">
      <alignment horizontal="center"/>
    </xf>
    <xf numFmtId="0" fontId="25" fillId="0" borderId="0" xfId="0" applyFont="1" applyFill="1" applyBorder="1" applyAlignment="1">
      <alignment horizontal="center"/>
    </xf>
    <xf numFmtId="0" fontId="26" fillId="0" borderId="0" xfId="0" applyFont="1" applyFill="1" applyBorder="1"/>
    <xf numFmtId="0" fontId="4" fillId="0" borderId="0" xfId="0" applyFont="1" applyFill="1" applyBorder="1" applyAlignment="1">
      <alignment horizontal="center" wrapText="1"/>
    </xf>
    <xf numFmtId="0" fontId="1" fillId="0" borderId="0" xfId="0" applyFont="1" applyFill="1" applyBorder="1"/>
    <xf numFmtId="0" fontId="0" fillId="0" borderId="12" xfId="0" applyBorder="1"/>
    <xf numFmtId="0" fontId="6" fillId="0" borderId="5" xfId="0" applyFont="1" applyBorder="1" applyAlignment="1">
      <alignment vertical="top" wrapText="1"/>
    </xf>
    <xf numFmtId="0" fontId="0" fillId="0" borderId="27" xfId="0" applyBorder="1"/>
    <xf numFmtId="0" fontId="8" fillId="0" borderId="22" xfId="0" applyFont="1" applyFill="1" applyBorder="1" applyAlignment="1">
      <alignment wrapText="1"/>
    </xf>
    <xf numFmtId="0" fontId="0" fillId="0" borderId="12" xfId="0" applyBorder="1"/>
    <xf numFmtId="0" fontId="7" fillId="0" borderId="10" xfId="0" applyFont="1" applyBorder="1"/>
    <xf numFmtId="0" fontId="8" fillId="8" borderId="6" xfId="0" applyFont="1" applyFill="1" applyBorder="1" applyAlignment="1">
      <alignment horizontal="left" vertical="center" wrapText="1"/>
    </xf>
    <xf numFmtId="0" fontId="8" fillId="8" borderId="11" xfId="0" applyFont="1" applyFill="1" applyBorder="1" applyAlignment="1">
      <alignment wrapText="1"/>
    </xf>
    <xf numFmtId="0" fontId="8" fillId="8" borderId="6" xfId="0" applyFont="1" applyFill="1" applyBorder="1" applyAlignment="1">
      <alignment horizontal="left" vertical="top" wrapText="1"/>
    </xf>
    <xf numFmtId="0" fontId="8" fillId="0" borderId="22" xfId="0" applyFont="1" applyFill="1" applyBorder="1" applyAlignment="1">
      <alignment vertical="center" wrapText="1"/>
    </xf>
    <xf numFmtId="0" fontId="8" fillId="8" borderId="5" xfId="0" applyFont="1" applyFill="1" applyBorder="1" applyAlignment="1">
      <alignment horizontal="center" wrapText="1"/>
    </xf>
    <xf numFmtId="0" fontId="8" fillId="8" borderId="5" xfId="0" applyFont="1" applyFill="1" applyBorder="1" applyAlignment="1">
      <alignment horizontal="center" vertical="center" wrapText="1"/>
    </xf>
    <xf numFmtId="0" fontId="8" fillId="8" borderId="34" xfId="0" applyFont="1" applyFill="1" applyBorder="1" applyAlignment="1">
      <alignment horizontal="center" vertical="center" wrapText="1"/>
    </xf>
    <xf numFmtId="0" fontId="8" fillId="8" borderId="11" xfId="0" applyFont="1" applyFill="1" applyBorder="1" applyAlignment="1">
      <alignment horizontal="center" wrapText="1"/>
    </xf>
    <xf numFmtId="0" fontId="8" fillId="3" borderId="11" xfId="0" applyFont="1" applyFill="1" applyBorder="1" applyAlignment="1">
      <alignment horizontal="center" wrapText="1"/>
    </xf>
    <xf numFmtId="0" fontId="8" fillId="8" borderId="40" xfId="0" applyFont="1" applyFill="1" applyBorder="1" applyAlignment="1">
      <alignment wrapText="1"/>
    </xf>
    <xf numFmtId="0" fontId="8" fillId="8" borderId="1" xfId="0" applyFont="1" applyFill="1" applyBorder="1" applyAlignment="1">
      <alignment horizontal="left" wrapText="1"/>
    </xf>
    <xf numFmtId="0" fontId="8" fillId="8" borderId="8" xfId="0" applyFont="1" applyFill="1" applyBorder="1" applyAlignment="1">
      <alignment horizontal="left" vertical="top" wrapText="1"/>
    </xf>
    <xf numFmtId="0" fontId="8" fillId="8" borderId="37" xfId="0" applyFont="1" applyFill="1" applyBorder="1" applyAlignment="1">
      <alignment horizontal="justify" vertical="top"/>
    </xf>
    <xf numFmtId="0" fontId="8" fillId="8" borderId="5" xfId="0" applyFont="1" applyFill="1" applyBorder="1" applyAlignment="1">
      <alignment horizontal="justify" vertical="top" wrapText="1"/>
    </xf>
    <xf numFmtId="0" fontId="8" fillId="8" borderId="5" xfId="0" applyFont="1" applyFill="1" applyBorder="1" applyAlignment="1">
      <alignment horizontal="left" wrapText="1"/>
    </xf>
    <xf numFmtId="0" fontId="8" fillId="0" borderId="0" xfId="0" applyFont="1" applyFill="1" applyBorder="1" applyAlignment="1">
      <alignment wrapText="1"/>
    </xf>
    <xf numFmtId="0" fontId="8" fillId="8" borderId="34" xfId="0" applyFont="1" applyFill="1" applyBorder="1" applyAlignment="1">
      <alignment wrapText="1"/>
    </xf>
    <xf numFmtId="0" fontId="0" fillId="0" borderId="47" xfId="0" applyBorder="1"/>
    <xf numFmtId="0" fontId="23" fillId="0" borderId="0" xfId="1" applyFont="1" applyBorder="1" applyAlignment="1">
      <alignment horizontal="left"/>
    </xf>
    <xf numFmtId="0" fontId="8" fillId="8" borderId="8" xfId="0" applyFont="1" applyFill="1" applyBorder="1" applyAlignment="1">
      <alignment horizontal="left" wrapText="1"/>
    </xf>
    <xf numFmtId="0" fontId="8" fillId="8" borderId="1" xfId="0" applyFont="1" applyFill="1" applyBorder="1" applyAlignment="1">
      <alignment horizontal="left" vertical="top" wrapText="1"/>
    </xf>
    <xf numFmtId="0" fontId="13" fillId="0" borderId="47" xfId="0" applyFont="1" applyBorder="1" applyAlignment="1">
      <alignment horizontal="left" vertical="center" wrapText="1"/>
    </xf>
    <xf numFmtId="0" fontId="12" fillId="0" borderId="56" xfId="0" applyFont="1" applyFill="1" applyBorder="1" applyAlignment="1">
      <alignment horizontal="left" vertical="center" wrapText="1"/>
    </xf>
    <xf numFmtId="0" fontId="9" fillId="10" borderId="16" xfId="0" applyFont="1" applyFill="1" applyBorder="1" applyAlignment="1">
      <alignment vertical="top" wrapText="1"/>
    </xf>
    <xf numFmtId="0" fontId="9" fillId="0" borderId="16" xfId="0" applyFont="1" applyBorder="1" applyAlignment="1">
      <alignment vertical="top" wrapText="1"/>
    </xf>
    <xf numFmtId="0" fontId="10" fillId="10" borderId="16" xfId="0" applyFont="1" applyFill="1" applyBorder="1" applyAlignment="1">
      <alignment vertical="top" wrapText="1"/>
    </xf>
    <xf numFmtId="0" fontId="9" fillId="6" borderId="16" xfId="0" applyFont="1" applyFill="1" applyBorder="1" applyAlignment="1">
      <alignment vertical="top" wrapText="1"/>
    </xf>
    <xf numFmtId="0" fontId="11" fillId="6" borderId="16" xfId="0" applyFont="1" applyFill="1" applyBorder="1" applyAlignment="1">
      <alignment vertical="top" wrapText="1"/>
    </xf>
    <xf numFmtId="0" fontId="0" fillId="0" borderId="0" xfId="0" applyAlignment="1">
      <alignment vertical="top"/>
    </xf>
    <xf numFmtId="0" fontId="10" fillId="6" borderId="16" xfId="0" applyFont="1" applyFill="1" applyBorder="1" applyAlignment="1">
      <alignment vertical="top" wrapText="1"/>
    </xf>
    <xf numFmtId="0" fontId="12" fillId="6" borderId="16" xfId="0" applyFont="1" applyFill="1" applyBorder="1" applyAlignment="1">
      <alignment vertical="top" wrapText="1"/>
    </xf>
    <xf numFmtId="0" fontId="12" fillId="6" borderId="24" xfId="0" applyFont="1" applyFill="1" applyBorder="1" applyAlignment="1">
      <alignment vertical="top" wrapText="1"/>
    </xf>
    <xf numFmtId="0" fontId="12" fillId="6" borderId="16" xfId="0" applyNumberFormat="1" applyFont="1" applyFill="1" applyBorder="1" applyAlignment="1">
      <alignment vertical="top" wrapText="1"/>
    </xf>
    <xf numFmtId="0" fontId="0" fillId="0" borderId="0" xfId="0" applyAlignment="1">
      <alignment vertical="top" wrapText="1"/>
    </xf>
    <xf numFmtId="0" fontId="13" fillId="0" borderId="0" xfId="0" applyFont="1"/>
    <xf numFmtId="0" fontId="13" fillId="0" borderId="0" xfId="0" applyFont="1" applyAlignment="1">
      <alignment vertical="top"/>
    </xf>
    <xf numFmtId="0" fontId="13" fillId="0" borderId="0" xfId="0" applyFont="1" applyAlignment="1">
      <alignment vertical="top" wrapText="1"/>
    </xf>
    <xf numFmtId="0" fontId="13" fillId="0" borderId="16" xfId="0" applyFont="1" applyBorder="1"/>
    <xf numFmtId="0" fontId="27" fillId="0" borderId="16" xfId="0" applyFont="1" applyBorder="1" applyAlignment="1">
      <alignment horizontal="center"/>
    </xf>
    <xf numFmtId="0" fontId="27" fillId="0" borderId="16" xfId="0" applyFont="1" applyBorder="1" applyAlignment="1">
      <alignment vertical="top"/>
    </xf>
    <xf numFmtId="0" fontId="27" fillId="0" borderId="16" xfId="0" applyFont="1" applyBorder="1" applyAlignment="1">
      <alignment vertical="top" wrapText="1"/>
    </xf>
    <xf numFmtId="0" fontId="19" fillId="10" borderId="16" xfId="0" applyFont="1" applyFill="1" applyBorder="1" applyAlignment="1">
      <alignment horizontal="justify" vertical="top"/>
    </xf>
    <xf numFmtId="0" fontId="19" fillId="10" borderId="16" xfId="0" applyFont="1" applyFill="1" applyBorder="1" applyAlignment="1">
      <alignment horizontal="justify" vertical="top" wrapText="1"/>
    </xf>
    <xf numFmtId="0" fontId="20" fillId="0" borderId="16" xfId="0" applyFont="1" applyBorder="1" applyAlignment="1">
      <alignment horizontal="justify" vertical="top"/>
    </xf>
    <xf numFmtId="0" fontId="20" fillId="0" borderId="16" xfId="0" applyFont="1" applyBorder="1" applyAlignment="1">
      <alignment vertical="top" wrapText="1"/>
    </xf>
    <xf numFmtId="0" fontId="13" fillId="10" borderId="16" xfId="0" applyFont="1" applyFill="1" applyBorder="1" applyAlignment="1">
      <alignment vertical="top" wrapText="1"/>
    </xf>
    <xf numFmtId="0" fontId="20" fillId="6" borderId="16" xfId="0" applyFont="1" applyFill="1" applyBorder="1" applyAlignment="1">
      <alignment vertical="top"/>
    </xf>
    <xf numFmtId="0" fontId="20" fillId="6" borderId="16" xfId="0" applyFont="1" applyFill="1" applyBorder="1" applyAlignment="1">
      <alignment vertical="top" wrapText="1"/>
    </xf>
    <xf numFmtId="0" fontId="13" fillId="6" borderId="16" xfId="0" applyFont="1" applyFill="1" applyBorder="1" applyAlignment="1">
      <alignment vertical="top" wrapText="1"/>
    </xf>
    <xf numFmtId="0" fontId="20" fillId="6" borderId="16" xfId="0" applyFont="1" applyFill="1" applyBorder="1" applyAlignment="1">
      <alignment horizontal="justify" vertical="top"/>
    </xf>
    <xf numFmtId="0" fontId="20" fillId="10" borderId="16" xfId="0" applyFont="1" applyFill="1" applyBorder="1" applyAlignment="1">
      <alignment vertical="top" wrapText="1"/>
    </xf>
    <xf numFmtId="0" fontId="19" fillId="6" borderId="16" xfId="0" applyFont="1" applyFill="1" applyBorder="1" applyAlignment="1">
      <alignment horizontal="justify" vertical="top"/>
    </xf>
    <xf numFmtId="0" fontId="19" fillId="6" borderId="16" xfId="0" applyFont="1" applyFill="1" applyBorder="1" applyAlignment="1">
      <alignment vertical="top" wrapText="1"/>
    </xf>
    <xf numFmtId="0" fontId="19" fillId="10" borderId="16" xfId="0" applyFont="1" applyFill="1" applyBorder="1" applyAlignment="1">
      <alignment vertical="top"/>
    </xf>
    <xf numFmtId="0" fontId="19" fillId="10" borderId="16" xfId="0" applyFont="1" applyFill="1" applyBorder="1" applyAlignment="1">
      <alignment horizontal="center" vertical="top" wrapText="1"/>
    </xf>
    <xf numFmtId="0" fontId="20" fillId="6" borderId="24" xfId="0" applyFont="1" applyFill="1" applyBorder="1" applyAlignment="1">
      <alignment vertical="top" wrapText="1"/>
    </xf>
    <xf numFmtId="0" fontId="13" fillId="10" borderId="24" xfId="0" applyFont="1" applyFill="1" applyBorder="1" applyAlignment="1">
      <alignment vertical="top" wrapText="1"/>
    </xf>
    <xf numFmtId="0" fontId="20" fillId="6" borderId="16" xfId="0" applyNumberFormat="1" applyFont="1" applyFill="1" applyBorder="1" applyAlignment="1">
      <alignment vertical="top" wrapText="1"/>
    </xf>
    <xf numFmtId="0" fontId="20" fillId="6" borderId="16" xfId="0" applyFont="1" applyFill="1" applyBorder="1" applyAlignment="1">
      <alignment horizontal="left" vertical="top" wrapText="1"/>
    </xf>
    <xf numFmtId="0" fontId="20" fillId="6" borderId="16" xfId="0" applyFont="1" applyFill="1" applyBorder="1" applyAlignment="1">
      <alignment horizontal="justify" vertical="top" wrapText="1"/>
    </xf>
    <xf numFmtId="0" fontId="9" fillId="10" borderId="16" xfId="0" applyFont="1" applyFill="1" applyBorder="1" applyAlignment="1">
      <alignment vertical="top"/>
    </xf>
    <xf numFmtId="0" fontId="9" fillId="6" borderId="16" xfId="0" applyFont="1" applyFill="1" applyBorder="1" applyAlignment="1">
      <alignment vertical="top"/>
    </xf>
    <xf numFmtId="0" fontId="21" fillId="6" borderId="16" xfId="0" applyFont="1" applyFill="1" applyBorder="1" applyAlignment="1">
      <alignment horizontal="justify" vertical="top"/>
    </xf>
    <xf numFmtId="0" fontId="19" fillId="6" borderId="16" xfId="0" applyFont="1" applyFill="1" applyBorder="1" applyAlignment="1">
      <alignment horizontal="left" wrapText="1"/>
    </xf>
    <xf numFmtId="0" fontId="20" fillId="0" borderId="24" xfId="0" applyFont="1" applyBorder="1" applyAlignment="1">
      <alignment vertical="top" wrapText="1"/>
    </xf>
    <xf numFmtId="0" fontId="22" fillId="0" borderId="57" xfId="1" applyBorder="1"/>
    <xf numFmtId="0" fontId="0" fillId="0" borderId="57" xfId="0" applyBorder="1"/>
    <xf numFmtId="0" fontId="0" fillId="0" borderId="58" xfId="0" applyBorder="1"/>
    <xf numFmtId="0" fontId="0" fillId="0" borderId="59" xfId="0" applyBorder="1"/>
    <xf numFmtId="0" fontId="0" fillId="0" borderId="59" xfId="0" applyBorder="1" applyAlignment="1">
      <alignment horizontal="left"/>
    </xf>
    <xf numFmtId="0" fontId="0" fillId="0" borderId="60" xfId="0" applyBorder="1"/>
    <xf numFmtId="0" fontId="23" fillId="0" borderId="61" xfId="1" applyFont="1" applyBorder="1"/>
    <xf numFmtId="0" fontId="23" fillId="0" borderId="57" xfId="1" applyFont="1" applyBorder="1"/>
    <xf numFmtId="0" fontId="23" fillId="0" borderId="61" xfId="1" applyFont="1" applyBorder="1" applyAlignment="1">
      <alignment horizontal="left"/>
    </xf>
    <xf numFmtId="0" fontId="0" fillId="0" borderId="62" xfId="0" applyBorder="1"/>
    <xf numFmtId="0" fontId="23" fillId="0" borderId="57" xfId="1" applyFont="1" applyBorder="1" applyAlignment="1">
      <alignment horizontal="left"/>
    </xf>
    <xf numFmtId="0" fontId="4" fillId="0" borderId="0" xfId="0" applyFont="1" applyAlignment="1">
      <alignment wrapText="1"/>
    </xf>
    <xf numFmtId="0" fontId="4" fillId="0" borderId="0" xfId="0" applyFont="1"/>
    <xf numFmtId="0" fontId="7" fillId="0" borderId="0" xfId="0" applyFont="1"/>
    <xf numFmtId="0" fontId="7" fillId="0" borderId="0" xfId="0" applyFont="1" applyAlignment="1">
      <alignment wrapText="1"/>
    </xf>
    <xf numFmtId="0" fontId="8" fillId="0" borderId="0" xfId="0" applyFont="1" applyAlignment="1">
      <alignment horizontal="center"/>
    </xf>
    <xf numFmtId="0" fontId="31" fillId="3" borderId="0" xfId="0" applyFont="1" applyFill="1"/>
    <xf numFmtId="0" fontId="6" fillId="0" borderId="0" xfId="0" applyFont="1"/>
    <xf numFmtId="0" fontId="6" fillId="0" borderId="0" xfId="0" applyFont="1" applyBorder="1"/>
    <xf numFmtId="0" fontId="8" fillId="0" borderId="0" xfId="0" applyFont="1"/>
    <xf numFmtId="0" fontId="6" fillId="0" borderId="0" xfId="0" applyFont="1" applyAlignment="1"/>
    <xf numFmtId="0" fontId="7" fillId="0" borderId="0" xfId="0" applyFont="1" applyAlignment="1">
      <alignment vertical="center" wrapText="1"/>
    </xf>
    <xf numFmtId="0" fontId="31" fillId="9" borderId="30" xfId="0" applyFont="1" applyFill="1" applyBorder="1" applyAlignment="1"/>
    <xf numFmtId="0" fontId="31" fillId="9" borderId="27" xfId="0" applyFont="1" applyFill="1" applyBorder="1" applyAlignment="1"/>
    <xf numFmtId="0" fontId="31" fillId="9" borderId="27" xfId="0" applyFont="1" applyFill="1" applyBorder="1" applyAlignment="1">
      <alignment horizontal="center"/>
    </xf>
    <xf numFmtId="0" fontId="7" fillId="9" borderId="27" xfId="0" applyFont="1" applyFill="1" applyBorder="1"/>
    <xf numFmtId="0" fontId="7" fillId="0" borderId="31" xfId="0" applyFont="1" applyBorder="1"/>
    <xf numFmtId="0" fontId="6" fillId="0" borderId="30" xfId="0" applyFont="1" applyBorder="1"/>
    <xf numFmtId="0" fontId="7" fillId="0" borderId="27" xfId="0" applyFont="1" applyBorder="1"/>
    <xf numFmtId="0" fontId="6" fillId="0" borderId="27" xfId="0" applyFont="1" applyBorder="1"/>
    <xf numFmtId="0" fontId="7" fillId="0" borderId="28" xfId="0" applyFont="1" applyBorder="1"/>
    <xf numFmtId="0" fontId="7" fillId="0" borderId="32" xfId="0" applyFont="1" applyBorder="1"/>
    <xf numFmtId="0" fontId="6" fillId="0" borderId="33" xfId="0" applyFont="1" applyBorder="1"/>
    <xf numFmtId="0" fontId="7" fillId="0" borderId="33" xfId="0" applyFont="1" applyBorder="1"/>
    <xf numFmtId="0" fontId="7" fillId="0" borderId="21" xfId="0" applyFont="1" applyBorder="1"/>
    <xf numFmtId="0" fontId="7" fillId="0" borderId="0" xfId="0" applyFont="1" applyBorder="1"/>
    <xf numFmtId="0" fontId="8" fillId="0" borderId="0" xfId="0" applyFont="1" applyFill="1" applyBorder="1" applyAlignment="1">
      <alignment horizontal="center" vertical="top" wrapText="1"/>
    </xf>
    <xf numFmtId="0" fontId="8" fillId="0" borderId="7" xfId="0" applyFont="1" applyFill="1" applyBorder="1" applyAlignment="1">
      <alignment horizontal="center" vertical="top" wrapText="1"/>
    </xf>
    <xf numFmtId="0" fontId="7" fillId="0" borderId="22" xfId="0" applyFont="1" applyBorder="1"/>
    <xf numFmtId="0" fontId="6" fillId="0" borderId="9" xfId="0" applyFont="1" applyBorder="1"/>
    <xf numFmtId="0" fontId="7" fillId="0" borderId="25" xfId="0" applyFont="1" applyBorder="1"/>
    <xf numFmtId="0" fontId="8" fillId="0" borderId="9" xfId="0" applyFont="1" applyBorder="1" applyAlignment="1">
      <alignment horizontal="justify" vertical="top"/>
    </xf>
    <xf numFmtId="0" fontId="8" fillId="0" borderId="3" xfId="0" applyFont="1" applyBorder="1" applyAlignment="1">
      <alignment horizontal="justify" vertical="top" wrapText="1"/>
    </xf>
    <xf numFmtId="0" fontId="32" fillId="0" borderId="5" xfId="0" applyFont="1" applyBorder="1" applyAlignment="1">
      <alignment horizontal="justify" vertical="top" wrapText="1"/>
    </xf>
    <xf numFmtId="0" fontId="32" fillId="0" borderId="5" xfId="0" applyFont="1" applyBorder="1" applyAlignment="1">
      <alignment horizontal="center" vertical="top" wrapText="1"/>
    </xf>
    <xf numFmtId="0" fontId="8" fillId="8" borderId="13" xfId="0" applyFont="1" applyFill="1" applyBorder="1" applyAlignment="1">
      <alignment horizontal="justify" vertical="top"/>
    </xf>
    <xf numFmtId="0" fontId="8" fillId="8" borderId="10" xfId="0" applyFont="1" applyFill="1" applyBorder="1" applyAlignment="1">
      <alignment horizontal="justify" vertical="top" wrapText="1"/>
    </xf>
    <xf numFmtId="0" fontId="8" fillId="8" borderId="10" xfId="0" applyFont="1" applyFill="1" applyBorder="1" applyAlignment="1">
      <alignment horizontal="left" vertical="top" wrapText="1"/>
    </xf>
    <xf numFmtId="0" fontId="6" fillId="0" borderId="5" xfId="0" applyFont="1" applyBorder="1" applyAlignment="1">
      <alignment horizontal="justify" vertical="top"/>
    </xf>
    <xf numFmtId="0" fontId="6" fillId="0" borderId="5" xfId="0" applyFont="1" applyBorder="1" applyAlignment="1">
      <alignment horizontal="justify" vertical="top" wrapText="1"/>
    </xf>
    <xf numFmtId="0" fontId="6" fillId="0" borderId="5" xfId="0" applyFont="1" applyBorder="1" applyAlignment="1">
      <alignment horizontal="center" vertical="top" wrapText="1"/>
    </xf>
    <xf numFmtId="0" fontId="7" fillId="0" borderId="5" xfId="0" applyFont="1" applyBorder="1"/>
    <xf numFmtId="0" fontId="7" fillId="0" borderId="8" xfId="0" applyFont="1" applyBorder="1"/>
    <xf numFmtId="0" fontId="6" fillId="0" borderId="1" xfId="0" applyFont="1" applyBorder="1" applyAlignment="1">
      <alignment horizontal="justify" vertical="top"/>
    </xf>
    <xf numFmtId="0" fontId="6" fillId="0" borderId="1" xfId="0" applyFont="1" applyBorder="1" applyAlignment="1">
      <alignment vertical="top" wrapText="1"/>
    </xf>
    <xf numFmtId="0" fontId="6" fillId="0" borderId="3" xfId="0" applyFont="1" applyBorder="1" applyAlignment="1">
      <alignment horizontal="center" vertical="top" wrapText="1"/>
    </xf>
    <xf numFmtId="0" fontId="7" fillId="0" borderId="13" xfId="0" applyFont="1" applyBorder="1"/>
    <xf numFmtId="0" fontId="6" fillId="0" borderId="2" xfId="0" applyFont="1" applyBorder="1" applyAlignment="1">
      <alignment horizontal="center" vertical="top" wrapText="1"/>
    </xf>
    <xf numFmtId="0" fontId="6" fillId="0" borderId="2" xfId="0" applyFont="1" applyBorder="1" applyAlignment="1">
      <alignment horizontal="justify" vertical="top"/>
    </xf>
    <xf numFmtId="0" fontId="7" fillId="5" borderId="0" xfId="0" applyFont="1" applyFill="1" applyAlignment="1">
      <alignment horizontal="center" vertical="top"/>
    </xf>
    <xf numFmtId="0" fontId="7" fillId="0" borderId="12" xfId="0" applyFont="1" applyBorder="1"/>
    <xf numFmtId="0" fontId="6" fillId="0" borderId="13" xfId="0" applyFont="1" applyBorder="1" applyAlignment="1">
      <alignment horizontal="justify" vertical="top"/>
    </xf>
    <xf numFmtId="0" fontId="8" fillId="0" borderId="9" xfId="0" applyFont="1" applyBorder="1" applyAlignment="1">
      <alignment horizontal="center" vertical="top" wrapText="1"/>
    </xf>
    <xf numFmtId="0" fontId="7" fillId="0" borderId="14" xfId="0" applyFont="1" applyBorder="1"/>
    <xf numFmtId="0" fontId="8" fillId="0" borderId="5" xfId="0" applyFont="1" applyBorder="1" applyAlignment="1">
      <alignment horizontal="center" vertical="top" wrapText="1"/>
    </xf>
    <xf numFmtId="0" fontId="32" fillId="0" borderId="6" xfId="0" applyFont="1" applyBorder="1" applyAlignment="1">
      <alignment horizontal="center" vertical="top" wrapText="1"/>
    </xf>
    <xf numFmtId="0" fontId="8" fillId="0" borderId="6" xfId="0" applyFont="1" applyBorder="1" applyAlignment="1">
      <alignment horizontal="center" vertical="top" wrapText="1"/>
    </xf>
    <xf numFmtId="0" fontId="8" fillId="0" borderId="5" xfId="0" applyFont="1" applyBorder="1" applyAlignment="1">
      <alignment horizontal="center" vertical="center"/>
    </xf>
    <xf numFmtId="0" fontId="8" fillId="0" borderId="14" xfId="0" applyFont="1" applyBorder="1" applyAlignment="1">
      <alignment horizontal="center" vertical="top" wrapText="1"/>
    </xf>
    <xf numFmtId="0" fontId="6" fillId="0" borderId="22" xfId="0" applyNumberFormat="1" applyFont="1" applyFill="1" applyBorder="1" applyAlignment="1">
      <alignment horizontal="center" vertical="top" wrapText="1"/>
    </xf>
    <xf numFmtId="0" fontId="8" fillId="0" borderId="22" xfId="0" applyFont="1" applyBorder="1" applyAlignment="1">
      <alignment horizontal="center" vertical="top" wrapText="1"/>
    </xf>
    <xf numFmtId="0" fontId="8" fillId="0" borderId="12" xfId="0" applyFont="1" applyBorder="1" applyAlignment="1">
      <alignment horizontal="justify" vertical="top"/>
    </xf>
    <xf numFmtId="0" fontId="32" fillId="0" borderId="1" xfId="0" applyFont="1" applyBorder="1" applyAlignment="1">
      <alignment horizontal="justify" vertical="top" wrapText="1"/>
    </xf>
    <xf numFmtId="0" fontId="32" fillId="0" borderId="1" xfId="0" applyFont="1" applyBorder="1" applyAlignment="1">
      <alignment horizontal="center" vertical="top" wrapText="1"/>
    </xf>
    <xf numFmtId="0" fontId="8" fillId="0" borderId="8" xfId="0" applyFont="1" applyFill="1" applyBorder="1" applyAlignment="1">
      <alignment horizontal="center" vertical="top" wrapText="1"/>
    </xf>
    <xf numFmtId="0" fontId="8" fillId="8" borderId="5" xfId="0" applyFont="1" applyFill="1" applyBorder="1" applyAlignment="1">
      <alignment horizontal="justify" vertical="top"/>
    </xf>
    <xf numFmtId="0" fontId="8" fillId="8" borderId="7" xfId="0" applyFont="1" applyFill="1" applyBorder="1" applyAlignment="1">
      <alignment horizontal="justify" vertical="top" wrapText="1"/>
    </xf>
    <xf numFmtId="0" fontId="6" fillId="0" borderId="2" xfId="0" applyFont="1" applyBorder="1" applyAlignment="1">
      <alignment vertical="top"/>
    </xf>
    <xf numFmtId="0" fontId="6" fillId="0" borderId="7" xfId="0" applyFont="1" applyBorder="1" applyAlignment="1">
      <alignment vertical="top" wrapText="1"/>
    </xf>
    <xf numFmtId="0" fontId="6" fillId="0" borderId="6" xfId="0" applyFont="1" applyBorder="1" applyAlignment="1">
      <alignment horizontal="center" vertical="top" wrapText="1"/>
    </xf>
    <xf numFmtId="0" fontId="6" fillId="0" borderId="7" xfId="0" applyFont="1" applyBorder="1" applyAlignment="1">
      <alignment horizontal="center" vertical="top" wrapText="1"/>
    </xf>
    <xf numFmtId="0" fontId="6" fillId="0" borderId="22" xfId="0" applyFont="1" applyBorder="1" applyAlignment="1">
      <alignment horizontal="center" vertical="top" wrapText="1"/>
    </xf>
    <xf numFmtId="0" fontId="7" fillId="0" borderId="6" xfId="0" applyFont="1" applyBorder="1"/>
    <xf numFmtId="0" fontId="7" fillId="0" borderId="1" xfId="0" applyFont="1" applyBorder="1"/>
    <xf numFmtId="0" fontId="6" fillId="0" borderId="8" xfId="0" applyFont="1" applyBorder="1" applyAlignment="1">
      <alignment vertical="top" wrapText="1"/>
    </xf>
    <xf numFmtId="0" fontId="6" fillId="0" borderId="8" xfId="0" applyFont="1" applyBorder="1" applyAlignment="1">
      <alignment horizontal="center" vertical="top" wrapText="1"/>
    </xf>
    <xf numFmtId="0" fontId="6" fillId="0" borderId="26" xfId="0" applyFont="1" applyBorder="1" applyAlignment="1">
      <alignment horizontal="justify" vertical="top"/>
    </xf>
    <xf numFmtId="0" fontId="6" fillId="0" borderId="12" xfId="0" applyFont="1" applyBorder="1" applyAlignment="1">
      <alignment vertical="top" wrapText="1"/>
    </xf>
    <xf numFmtId="0" fontId="6" fillId="0" borderId="14" xfId="0" applyFont="1" applyBorder="1" applyAlignment="1">
      <alignment horizontal="center" vertical="top" wrapText="1"/>
    </xf>
    <xf numFmtId="0" fontId="7" fillId="0" borderId="9" xfId="0" applyFont="1" applyBorder="1"/>
    <xf numFmtId="0" fontId="6" fillId="5" borderId="5" xfId="0" applyFont="1" applyFill="1" applyBorder="1" applyAlignment="1">
      <alignment horizontal="center" vertical="top" wrapText="1"/>
    </xf>
    <xf numFmtId="0" fontId="6" fillId="0" borderId="0" xfId="0" applyFont="1" applyBorder="1" applyAlignment="1">
      <alignment horizontal="justify" vertical="top" wrapText="1"/>
    </xf>
    <xf numFmtId="0" fontId="6" fillId="0" borderId="12" xfId="0" applyFont="1" applyBorder="1" applyAlignment="1">
      <alignment horizontal="justify" vertical="top"/>
    </xf>
    <xf numFmtId="0" fontId="8" fillId="0" borderId="22" xfId="0" applyFont="1" applyBorder="1" applyAlignment="1">
      <alignment vertical="top" wrapText="1"/>
    </xf>
    <xf numFmtId="0" fontId="8" fillId="0" borderId="7" xfId="0" applyFont="1" applyBorder="1" applyAlignment="1">
      <alignment horizontal="center" vertical="top" wrapText="1"/>
    </xf>
    <xf numFmtId="0" fontId="32" fillId="0" borderId="7" xfId="0" applyFont="1" applyBorder="1" applyAlignment="1">
      <alignment horizontal="center" vertical="top" wrapText="1"/>
    </xf>
    <xf numFmtId="0" fontId="7" fillId="0" borderId="4" xfId="0" applyFont="1" applyBorder="1"/>
    <xf numFmtId="0" fontId="8" fillId="0" borderId="8" xfId="0" applyFont="1" applyBorder="1" applyAlignment="1">
      <alignment horizontal="center" wrapText="1"/>
    </xf>
    <xf numFmtId="0" fontId="8" fillId="0" borderId="2" xfId="0" applyFont="1" applyBorder="1" applyAlignment="1">
      <alignment horizontal="center" vertical="top" wrapText="1"/>
    </xf>
    <xf numFmtId="0" fontId="7" fillId="0" borderId="12" xfId="0" applyFont="1" applyBorder="1" applyAlignment="1">
      <alignment wrapText="1"/>
    </xf>
    <xf numFmtId="0" fontId="6" fillId="0" borderId="0" xfId="0" applyFont="1" applyBorder="1" applyAlignment="1">
      <alignment horizontal="justify" vertical="top"/>
    </xf>
    <xf numFmtId="0" fontId="8" fillId="0" borderId="0" xfId="0" applyFont="1" applyBorder="1" applyAlignment="1">
      <alignment horizontal="center" vertical="top" wrapText="1"/>
    </xf>
    <xf numFmtId="0" fontId="8" fillId="0" borderId="1" xfId="0" applyFont="1" applyFill="1" applyBorder="1" applyAlignment="1">
      <alignment horizontal="center" vertical="top" wrapText="1"/>
    </xf>
    <xf numFmtId="0" fontId="8" fillId="8" borderId="6" xfId="0" applyFont="1" applyFill="1" applyBorder="1" applyAlignment="1">
      <alignment horizontal="justify" vertical="top" wrapText="1"/>
    </xf>
    <xf numFmtId="0" fontId="8" fillId="2" borderId="2" xfId="0" applyFont="1" applyFill="1" applyBorder="1" applyAlignment="1">
      <alignment horizontal="justify" vertical="top"/>
    </xf>
    <xf numFmtId="0" fontId="8" fillId="2" borderId="3" xfId="0" applyFont="1" applyFill="1" applyBorder="1" applyAlignment="1">
      <alignment vertical="top" wrapText="1"/>
    </xf>
    <xf numFmtId="0" fontId="8" fillId="2" borderId="3" xfId="0" applyFont="1" applyFill="1" applyBorder="1" applyAlignment="1">
      <alignment horizontal="center" vertical="top" wrapText="1"/>
    </xf>
    <xf numFmtId="0" fontId="7" fillId="0" borderId="2" xfId="0" applyFont="1" applyBorder="1"/>
    <xf numFmtId="0" fontId="7" fillId="9" borderId="5" xfId="0" applyFont="1" applyFill="1" applyBorder="1" applyAlignment="1">
      <alignment horizontal="center" vertical="center"/>
    </xf>
    <xf numFmtId="0" fontId="8" fillId="0" borderId="5" xfId="0" applyFont="1" applyBorder="1" applyAlignment="1">
      <alignment horizontal="center" vertical="center" wrapText="1"/>
    </xf>
    <xf numFmtId="0" fontId="8" fillId="0" borderId="22" xfId="0" applyFont="1" applyBorder="1" applyAlignment="1">
      <alignment horizontal="left" vertical="center" wrapText="1"/>
    </xf>
    <xf numFmtId="0" fontId="6" fillId="0" borderId="10" xfId="0" applyFont="1" applyBorder="1" applyAlignment="1">
      <alignment horizontal="justify" vertical="top"/>
    </xf>
    <xf numFmtId="0" fontId="32" fillId="0" borderId="5" xfId="0" applyFont="1" applyBorder="1" applyAlignment="1">
      <alignment horizontal="center" wrapText="1"/>
    </xf>
    <xf numFmtId="0" fontId="6" fillId="0" borderId="0" xfId="0" applyFont="1" applyAlignment="1">
      <alignment horizontal="justify" vertical="top"/>
    </xf>
    <xf numFmtId="0" fontId="8" fillId="0" borderId="0" xfId="0" applyFont="1" applyBorder="1" applyAlignment="1">
      <alignment horizontal="center" wrapText="1"/>
    </xf>
    <xf numFmtId="0" fontId="8" fillId="0" borderId="14" xfId="0" applyFont="1" applyFill="1" applyBorder="1" applyAlignment="1">
      <alignment horizontal="center" wrapText="1"/>
    </xf>
    <xf numFmtId="0" fontId="8" fillId="0" borderId="0" xfId="0" applyFont="1" applyBorder="1" applyAlignment="1">
      <alignment horizontal="center" vertical="center" wrapText="1"/>
    </xf>
    <xf numFmtId="0" fontId="32" fillId="0" borderId="9" xfId="0" applyFont="1" applyBorder="1" applyAlignment="1">
      <alignment horizontal="center" vertical="top" wrapText="1"/>
    </xf>
    <xf numFmtId="0" fontId="8" fillId="8" borderId="2" xfId="0" applyFont="1" applyFill="1" applyBorder="1" applyAlignment="1">
      <alignment horizontal="justify" vertical="top"/>
    </xf>
    <xf numFmtId="0" fontId="8" fillId="8" borderId="3" xfId="0" applyFont="1" applyFill="1" applyBorder="1" applyAlignment="1">
      <alignment horizontal="justify" vertical="top" wrapText="1"/>
    </xf>
    <xf numFmtId="0" fontId="8" fillId="8" borderId="5" xfId="0" applyFont="1" applyFill="1" applyBorder="1" applyAlignment="1">
      <alignment horizontal="left" vertical="center" wrapText="1"/>
    </xf>
    <xf numFmtId="0" fontId="8" fillId="8" borderId="5" xfId="0" applyFont="1" applyFill="1" applyBorder="1" applyAlignment="1">
      <alignment horizontal="left" vertical="top" wrapText="1"/>
    </xf>
    <xf numFmtId="0" fontId="7" fillId="5" borderId="0" xfId="0" applyFont="1" applyFill="1" applyAlignment="1">
      <alignment horizontal="center"/>
    </xf>
    <xf numFmtId="0" fontId="6" fillId="0" borderId="22" xfId="0" applyFont="1" applyFill="1" applyBorder="1" applyAlignment="1">
      <alignment horizontal="center" wrapText="1"/>
    </xf>
    <xf numFmtId="0" fontId="8" fillId="0" borderId="14" xfId="0" applyFont="1" applyBorder="1" applyAlignment="1">
      <alignment horizontal="center" wrapText="1"/>
    </xf>
    <xf numFmtId="0" fontId="8" fillId="0" borderId="1" xfId="0" applyFont="1" applyBorder="1" applyAlignment="1">
      <alignment horizontal="justify" vertical="top" wrapText="1"/>
    </xf>
    <xf numFmtId="0" fontId="8" fillId="0" borderId="1" xfId="0" applyFont="1" applyBorder="1" applyAlignment="1">
      <alignment horizontal="center" vertical="top" wrapText="1"/>
    </xf>
    <xf numFmtId="0" fontId="6" fillId="2" borderId="5" xfId="0" applyFont="1" applyFill="1" applyBorder="1" applyAlignment="1">
      <alignment horizontal="justify" vertical="top"/>
    </xf>
    <xf numFmtId="0" fontId="6" fillId="2" borderId="6" xfId="0" applyFont="1" applyFill="1" applyBorder="1" applyAlignment="1">
      <alignment vertical="top" wrapText="1"/>
    </xf>
    <xf numFmtId="0" fontId="6" fillId="2" borderId="6" xfId="0" applyFont="1" applyFill="1" applyBorder="1" applyAlignment="1">
      <alignment horizontal="center" vertical="top" wrapText="1"/>
    </xf>
    <xf numFmtId="0" fontId="7" fillId="5" borderId="1" xfId="0" applyFont="1" applyFill="1" applyBorder="1" applyAlignment="1">
      <alignment horizontal="center"/>
    </xf>
    <xf numFmtId="0" fontId="6" fillId="0" borderId="0" xfId="0" applyFont="1" applyFill="1" applyBorder="1" applyAlignment="1">
      <alignment horizontal="center" vertical="top" wrapText="1"/>
    </xf>
    <xf numFmtId="0" fontId="8" fillId="0" borderId="14" xfId="0" applyFont="1" applyFill="1" applyBorder="1" applyAlignment="1">
      <alignment horizontal="center" vertical="top" wrapText="1"/>
    </xf>
    <xf numFmtId="0" fontId="32" fillId="0" borderId="13" xfId="0" applyFont="1" applyBorder="1" applyAlignment="1">
      <alignment horizontal="justify" vertical="top" wrapText="1"/>
    </xf>
    <xf numFmtId="0" fontId="32" fillId="0" borderId="13" xfId="0" applyFont="1" applyBorder="1" applyAlignment="1">
      <alignment horizontal="center" vertical="top" wrapText="1"/>
    </xf>
    <xf numFmtId="0" fontId="6" fillId="2" borderId="2" xfId="0" applyFont="1" applyFill="1" applyBorder="1" applyAlignment="1">
      <alignment horizontal="justify" vertical="top"/>
    </xf>
    <xf numFmtId="0" fontId="6" fillId="2" borderId="3" xfId="0" applyFont="1" applyFill="1" applyBorder="1" applyAlignment="1">
      <alignment vertical="top" wrapText="1"/>
    </xf>
    <xf numFmtId="0" fontId="6" fillId="2" borderId="3" xfId="0" applyFont="1" applyFill="1" applyBorder="1" applyAlignment="1">
      <alignment horizontal="center" vertical="top" wrapText="1"/>
    </xf>
    <xf numFmtId="0" fontId="7" fillId="5" borderId="5" xfId="0" applyFont="1" applyFill="1" applyBorder="1" applyAlignment="1">
      <alignment horizontal="center"/>
    </xf>
    <xf numFmtId="0" fontId="7" fillId="0" borderId="35" xfId="0" applyFont="1" applyBorder="1"/>
    <xf numFmtId="0" fontId="7" fillId="0" borderId="36" xfId="0" applyFont="1" applyBorder="1"/>
    <xf numFmtId="0" fontId="8" fillId="0" borderId="12" xfId="0" applyFont="1" applyBorder="1" applyAlignment="1">
      <alignment horizontal="center" vertical="top" wrapText="1"/>
    </xf>
    <xf numFmtId="0" fontId="8" fillId="0" borderId="0" xfId="0" applyFont="1" applyAlignment="1">
      <alignment horizontal="center" vertical="center"/>
    </xf>
    <xf numFmtId="0" fontId="8" fillId="0" borderId="1" xfId="0" applyFont="1" applyBorder="1" applyAlignment="1">
      <alignment horizontal="center" vertical="center"/>
    </xf>
    <xf numFmtId="0" fontId="8" fillId="0" borderId="12" xfId="0" applyFont="1" applyFill="1" applyBorder="1" applyAlignment="1">
      <alignment horizontal="center" vertical="top" wrapText="1"/>
    </xf>
    <xf numFmtId="0" fontId="7" fillId="5" borderId="0" xfId="0" applyFont="1" applyFill="1"/>
    <xf numFmtId="0" fontId="8" fillId="0" borderId="1" xfId="0" applyFont="1" applyBorder="1" applyAlignment="1">
      <alignment horizontal="center"/>
    </xf>
    <xf numFmtId="0" fontId="6" fillId="0" borderId="14" xfId="0" applyFont="1" applyFill="1" applyBorder="1" applyAlignment="1">
      <alignment horizontal="center" vertical="top" wrapText="1"/>
    </xf>
    <xf numFmtId="0" fontId="7" fillId="0" borderId="0" xfId="0" applyFont="1" applyFill="1" applyBorder="1"/>
    <xf numFmtId="0" fontId="8" fillId="8" borderId="8" xfId="0" applyFont="1" applyFill="1" applyBorder="1" applyAlignment="1">
      <alignment horizontal="justify" vertical="top" wrapText="1"/>
    </xf>
    <xf numFmtId="0" fontId="6" fillId="2" borderId="39" xfId="0" applyFont="1" applyFill="1" applyBorder="1" applyAlignment="1">
      <alignment horizontal="justify" vertical="top"/>
    </xf>
    <xf numFmtId="0" fontId="6" fillId="2" borderId="5" xfId="0" applyFont="1" applyFill="1" applyBorder="1" applyAlignment="1">
      <alignment horizontal="left" wrapText="1"/>
    </xf>
    <xf numFmtId="0" fontId="6" fillId="2" borderId="1" xfId="0" applyFont="1" applyFill="1" applyBorder="1" applyAlignment="1">
      <alignment horizontal="center" wrapText="1"/>
    </xf>
    <xf numFmtId="0" fontId="6" fillId="2" borderId="5" xfId="0" applyFont="1" applyFill="1" applyBorder="1" applyAlignment="1">
      <alignment horizontal="center" wrapText="1"/>
    </xf>
    <xf numFmtId="0" fontId="6" fillId="2" borderId="14" xfId="0" applyFont="1" applyFill="1" applyBorder="1" applyAlignment="1">
      <alignment horizontal="center" wrapText="1"/>
    </xf>
    <xf numFmtId="0" fontId="6" fillId="2" borderId="38" xfId="0" applyFont="1" applyFill="1" applyBorder="1" applyAlignment="1">
      <alignment horizontal="justify" vertical="top"/>
    </xf>
    <xf numFmtId="0" fontId="6" fillId="2" borderId="3" xfId="0" applyFont="1" applyFill="1" applyBorder="1" applyAlignment="1">
      <alignment horizontal="left" wrapText="1"/>
    </xf>
    <xf numFmtId="0" fontId="6" fillId="2" borderId="6" xfId="0" applyFont="1" applyFill="1" applyBorder="1" applyAlignment="1">
      <alignment horizontal="center" wrapText="1"/>
    </xf>
    <xf numFmtId="0" fontId="6" fillId="2" borderId="7" xfId="0" applyFont="1" applyFill="1" applyBorder="1" applyAlignment="1">
      <alignment horizontal="center" wrapText="1"/>
    </xf>
    <xf numFmtId="0" fontId="7" fillId="5" borderId="8" xfId="0" applyFont="1" applyFill="1" applyBorder="1"/>
    <xf numFmtId="0" fontId="8" fillId="8" borderId="4" xfId="0" applyFont="1" applyFill="1" applyBorder="1" applyAlignment="1">
      <alignment horizontal="justify" vertical="top" wrapText="1"/>
    </xf>
    <xf numFmtId="0" fontId="3" fillId="0" borderId="0" xfId="0" applyFont="1"/>
    <xf numFmtId="0" fontId="8" fillId="0" borderId="8" xfId="0" applyFont="1" applyBorder="1" applyAlignment="1">
      <alignment horizontal="center"/>
    </xf>
    <xf numFmtId="0" fontId="8" fillId="0" borderId="12" xfId="0" applyFont="1" applyBorder="1" applyAlignment="1">
      <alignment horizontal="center"/>
    </xf>
    <xf numFmtId="0" fontId="7" fillId="0" borderId="14" xfId="0" applyFont="1" applyBorder="1" applyAlignment="1">
      <alignment wrapText="1"/>
    </xf>
    <xf numFmtId="0" fontId="7" fillId="0" borderId="0" xfId="0" applyFont="1" applyBorder="1" applyAlignment="1">
      <alignment wrapText="1"/>
    </xf>
    <xf numFmtId="0" fontId="8" fillId="8" borderId="6" xfId="0" applyFont="1" applyFill="1" applyBorder="1" applyAlignment="1">
      <alignment horizontal="center" vertical="top" wrapText="1"/>
    </xf>
    <xf numFmtId="0" fontId="7" fillId="0" borderId="7" xfId="0" applyFont="1" applyBorder="1"/>
    <xf numFmtId="0" fontId="7" fillId="5" borderId="5" xfId="0" applyFont="1" applyFill="1" applyBorder="1"/>
    <xf numFmtId="0" fontId="8" fillId="0" borderId="13" xfId="0" applyFont="1" applyBorder="1" applyAlignment="1">
      <alignment horizontal="center"/>
    </xf>
    <xf numFmtId="0" fontId="6" fillId="0" borderId="2" xfId="0" applyFont="1" applyBorder="1" applyAlignment="1">
      <alignment horizontal="justify" vertical="top" wrapText="1"/>
    </xf>
    <xf numFmtId="0" fontId="32" fillId="0" borderId="6" xfId="0" applyFont="1" applyBorder="1" applyAlignment="1">
      <alignment vertical="top" wrapText="1"/>
    </xf>
    <xf numFmtId="0" fontId="32" fillId="0" borderId="7" xfId="0" applyFont="1" applyBorder="1" applyAlignment="1">
      <alignment vertical="top" wrapText="1"/>
    </xf>
    <xf numFmtId="0" fontId="7" fillId="0" borderId="2" xfId="0" applyFont="1" applyBorder="1" applyAlignment="1">
      <alignment wrapText="1"/>
    </xf>
    <xf numFmtId="0" fontId="6" fillId="4" borderId="42" xfId="0" applyFont="1" applyFill="1" applyBorder="1" applyAlignment="1">
      <alignment horizontal="justify" vertical="top"/>
    </xf>
    <xf numFmtId="0" fontId="6" fillId="0" borderId="5" xfId="0" applyFont="1" applyBorder="1" applyAlignment="1">
      <alignment wrapText="1"/>
    </xf>
    <xf numFmtId="0" fontId="6" fillId="0" borderId="5" xfId="0" applyFont="1" applyBorder="1" applyAlignment="1">
      <alignment horizontal="center" wrapText="1"/>
    </xf>
    <xf numFmtId="0" fontId="6" fillId="4" borderId="5" xfId="0" applyFont="1" applyFill="1" applyBorder="1" applyAlignment="1">
      <alignment horizontal="center" wrapText="1"/>
    </xf>
    <xf numFmtId="0" fontId="6" fillId="4" borderId="41" xfId="0" applyFont="1" applyFill="1" applyBorder="1" applyAlignment="1">
      <alignment horizontal="justify" vertical="top"/>
    </xf>
    <xf numFmtId="0" fontId="6" fillId="0" borderId="7" xfId="0" applyFont="1" applyBorder="1" applyAlignment="1">
      <alignment horizontal="center" wrapText="1"/>
    </xf>
    <xf numFmtId="0" fontId="8" fillId="0" borderId="13" xfId="0" applyFont="1" applyBorder="1" applyAlignment="1">
      <alignment horizontal="center" vertical="top" wrapText="1"/>
    </xf>
    <xf numFmtId="0" fontId="7" fillId="0" borderId="55" xfId="0" applyFont="1" applyBorder="1"/>
    <xf numFmtId="0" fontId="8" fillId="0" borderId="44" xfId="0" applyFont="1" applyFill="1" applyBorder="1" applyAlignment="1">
      <alignment wrapText="1"/>
    </xf>
    <xf numFmtId="0" fontId="32" fillId="0" borderId="43" xfId="0" applyFont="1" applyBorder="1" applyAlignment="1">
      <alignment horizontal="center" vertical="top" wrapText="1"/>
    </xf>
    <xf numFmtId="0" fontId="8" fillId="0" borderId="14" xfId="0" applyFont="1" applyBorder="1" applyAlignment="1">
      <alignment horizontal="center" vertical="center"/>
    </xf>
    <xf numFmtId="0" fontId="6" fillId="0" borderId="1" xfId="0" applyFont="1" applyBorder="1" applyAlignment="1">
      <alignment horizontal="center" vertical="top" wrapText="1"/>
    </xf>
    <xf numFmtId="0" fontId="8" fillId="0" borderId="5" xfId="0" applyFont="1" applyBorder="1" applyAlignment="1">
      <alignment horizontal="center" vertical="top"/>
    </xf>
    <xf numFmtId="0" fontId="8" fillId="0" borderId="6" xfId="0" applyFont="1" applyBorder="1" applyAlignment="1">
      <alignment horizontal="center" vertical="center"/>
    </xf>
    <xf numFmtId="0" fontId="7" fillId="0" borderId="46" xfId="0" applyFont="1" applyBorder="1"/>
    <xf numFmtId="0" fontId="32" fillId="0" borderId="30" xfId="0" applyFont="1" applyBorder="1" applyAlignment="1">
      <alignment horizontal="center"/>
    </xf>
    <xf numFmtId="0" fontId="32" fillId="0" borderId="50" xfId="0" applyFont="1" applyBorder="1" applyAlignment="1">
      <alignment horizontal="center"/>
    </xf>
    <xf numFmtId="0" fontId="32" fillId="0" borderId="49" xfId="0" applyFont="1" applyFill="1" applyBorder="1" applyAlignment="1">
      <alignment horizontal="center"/>
    </xf>
    <xf numFmtId="0" fontId="7" fillId="0" borderId="51" xfId="0" applyFont="1" applyBorder="1" applyAlignment="1">
      <alignment horizontal="center"/>
    </xf>
    <xf numFmtId="0" fontId="7" fillId="0" borderId="48" xfId="0" applyFont="1" applyBorder="1"/>
    <xf numFmtId="0" fontId="7" fillId="0" borderId="52" xfId="0" applyFont="1" applyBorder="1" applyAlignment="1">
      <alignment horizontal="center"/>
    </xf>
    <xf numFmtId="0" fontId="7" fillId="0" borderId="31" xfId="0" applyFont="1" applyBorder="1" applyAlignment="1">
      <alignment horizontal="center"/>
    </xf>
    <xf numFmtId="0" fontId="7" fillId="0" borderId="53" xfId="0" applyFont="1" applyBorder="1" applyAlignment="1">
      <alignment horizontal="center"/>
    </xf>
    <xf numFmtId="0" fontId="7" fillId="0" borderId="30" xfId="0" applyFont="1" applyBorder="1" applyAlignment="1">
      <alignment horizontal="center"/>
    </xf>
    <xf numFmtId="0" fontId="31" fillId="8" borderId="54" xfId="0" applyFont="1" applyFill="1" applyBorder="1" applyAlignment="1">
      <alignment horizontal="center"/>
    </xf>
    <xf numFmtId="0" fontId="33" fillId="0" borderId="3" xfId="0" applyNumberFormat="1" applyFont="1" applyFill="1" applyBorder="1" applyAlignment="1">
      <alignment horizontal="center" vertical="top" wrapText="1"/>
    </xf>
    <xf numFmtId="49" fontId="33" fillId="0" borderId="3" xfId="0" applyNumberFormat="1" applyFont="1" applyFill="1" applyBorder="1" applyAlignment="1">
      <alignment horizontal="center" vertical="top" wrapText="1"/>
    </xf>
    <xf numFmtId="0" fontId="33" fillId="0" borderId="5" xfId="0" applyNumberFormat="1" applyFont="1" applyFill="1" applyBorder="1" applyAlignment="1">
      <alignment horizontal="center" vertical="top" wrapText="1"/>
    </xf>
    <xf numFmtId="0" fontId="33" fillId="8" borderId="5" xfId="0" applyFont="1" applyFill="1" applyBorder="1" applyAlignment="1">
      <alignment horizontal="center" vertical="top" wrapText="1"/>
    </xf>
    <xf numFmtId="0" fontId="33" fillId="8" borderId="7" xfId="0" applyFont="1" applyFill="1" applyBorder="1" applyAlignment="1">
      <alignment horizontal="center" vertical="top" wrapText="1"/>
    </xf>
    <xf numFmtId="0" fontId="33" fillId="8" borderId="6" xfId="0" applyFont="1" applyFill="1" applyBorder="1" applyAlignment="1">
      <alignment horizontal="center" wrapText="1"/>
    </xf>
    <xf numFmtId="0" fontId="33" fillId="8" borderId="5" xfId="0" applyFont="1" applyFill="1" applyBorder="1" applyAlignment="1">
      <alignment horizontal="center" wrapText="1"/>
    </xf>
    <xf numFmtId="0" fontId="33" fillId="8" borderId="7" xfId="0" applyFont="1" applyFill="1" applyBorder="1" applyAlignment="1">
      <alignment horizontal="center" wrapText="1"/>
    </xf>
    <xf numFmtId="0" fontId="33" fillId="8" borderId="0" xfId="0" applyFont="1" applyFill="1" applyBorder="1" applyAlignment="1">
      <alignment horizontal="center" wrapText="1"/>
    </xf>
    <xf numFmtId="0" fontId="33" fillId="8" borderId="1" xfId="0" applyFont="1" applyFill="1" applyBorder="1" applyAlignment="1">
      <alignment horizontal="center" wrapText="1"/>
    </xf>
    <xf numFmtId="0" fontId="33" fillId="8" borderId="3" xfId="0" applyFont="1" applyFill="1" applyBorder="1" applyAlignment="1">
      <alignment horizontal="center" vertical="top" wrapText="1"/>
    </xf>
    <xf numFmtId="0" fontId="33" fillId="8" borderId="10" xfId="0" applyFont="1" applyFill="1" applyBorder="1" applyAlignment="1">
      <alignment horizontal="center" vertical="top" wrapText="1"/>
    </xf>
    <xf numFmtId="0" fontId="33" fillId="8" borderId="2" xfId="0" applyFont="1" applyFill="1" applyBorder="1" applyAlignment="1">
      <alignment horizontal="center" vertical="top" wrapText="1"/>
    </xf>
    <xf numFmtId="49" fontId="33" fillId="8" borderId="1" xfId="0" applyNumberFormat="1" applyFont="1" applyFill="1" applyBorder="1" applyAlignment="1">
      <alignment horizontal="center" wrapText="1"/>
    </xf>
    <xf numFmtId="0" fontId="8" fillId="7" borderId="5" xfId="0" applyFont="1" applyFill="1" applyBorder="1" applyAlignment="1">
      <alignment horizontal="center" vertical="top" wrapText="1"/>
    </xf>
    <xf numFmtId="0" fontId="34" fillId="11" borderId="17" xfId="0" applyFont="1" applyFill="1" applyBorder="1" applyAlignment="1">
      <alignment horizontal="center" vertical="top" wrapText="1"/>
    </xf>
    <xf numFmtId="0" fontId="0" fillId="11" borderId="48" xfId="0" applyFill="1" applyBorder="1" applyAlignment="1">
      <alignment horizontal="center" vertical="center"/>
    </xf>
    <xf numFmtId="0" fontId="8" fillId="0" borderId="1" xfId="0" applyFont="1" applyBorder="1" applyAlignment="1">
      <alignment horizontal="center" wrapText="1"/>
    </xf>
    <xf numFmtId="0" fontId="31" fillId="0" borderId="0" xfId="0" applyFont="1" applyAlignment="1">
      <alignment horizontal="center" wrapText="1"/>
    </xf>
    <xf numFmtId="0" fontId="17" fillId="5" borderId="0" xfId="0" applyFont="1" applyFill="1" applyBorder="1" applyAlignment="1">
      <alignment horizontal="justify" vertical="top" wrapText="1"/>
    </xf>
    <xf numFmtId="0" fontId="8" fillId="5" borderId="7" xfId="0" applyFont="1" applyFill="1" applyBorder="1" applyAlignment="1">
      <alignment horizontal="right" vertical="top" wrapText="1"/>
    </xf>
    <xf numFmtId="0" fontId="8" fillId="5" borderId="22" xfId="0" applyFont="1" applyFill="1" applyBorder="1" applyAlignment="1">
      <alignment horizontal="right" vertical="top" wrapText="1"/>
    </xf>
    <xf numFmtId="0" fontId="8" fillId="5" borderId="6" xfId="0" applyFont="1" applyFill="1" applyBorder="1" applyAlignment="1">
      <alignment horizontal="right" vertical="top" wrapText="1"/>
    </xf>
    <xf numFmtId="0" fontId="8" fillId="9" borderId="7" xfId="0" applyFont="1" applyFill="1" applyBorder="1" applyAlignment="1">
      <alignment horizontal="right" vertical="top" wrapText="1"/>
    </xf>
    <xf numFmtId="0" fontId="8" fillId="9" borderId="22" xfId="0" applyFont="1" applyFill="1" applyBorder="1" applyAlignment="1">
      <alignment horizontal="right" vertical="top" wrapText="1"/>
    </xf>
    <xf numFmtId="0" fontId="8" fillId="9" borderId="6" xfId="0" applyFont="1" applyFill="1" applyBorder="1" applyAlignment="1">
      <alignment horizontal="right" vertical="top" wrapText="1"/>
    </xf>
    <xf numFmtId="0" fontId="6" fillId="5" borderId="8" xfId="0" applyFont="1" applyFill="1" applyBorder="1" applyAlignment="1">
      <alignment horizontal="right" vertical="top" wrapText="1"/>
    </xf>
    <xf numFmtId="0" fontId="6" fillId="5" borderId="14" xfId="0" applyFont="1" applyFill="1" applyBorder="1" applyAlignment="1">
      <alignment horizontal="right" vertical="top" wrapText="1"/>
    </xf>
    <xf numFmtId="0" fontId="6" fillId="5" borderId="4" xfId="0" applyFont="1" applyFill="1" applyBorder="1" applyAlignment="1">
      <alignment horizontal="right" vertical="top" wrapText="1"/>
    </xf>
    <xf numFmtId="0" fontId="8" fillId="5" borderId="8" xfId="0" applyFont="1" applyFill="1" applyBorder="1" applyAlignment="1">
      <alignment horizontal="right" vertical="top" wrapText="1"/>
    </xf>
    <xf numFmtId="0" fontId="8" fillId="5" borderId="14" xfId="0" applyFont="1" applyFill="1" applyBorder="1" applyAlignment="1">
      <alignment horizontal="right" vertical="top" wrapText="1"/>
    </xf>
    <xf numFmtId="0" fontId="8" fillId="5" borderId="4" xfId="0" applyFont="1" applyFill="1" applyBorder="1" applyAlignment="1">
      <alignment horizontal="right" vertical="top" wrapText="1"/>
    </xf>
    <xf numFmtId="0" fontId="8" fillId="0" borderId="12" xfId="0" applyFont="1" applyBorder="1" applyAlignment="1">
      <alignment horizontal="center" vertical="top" textRotation="45" wrapText="1"/>
    </xf>
    <xf numFmtId="0" fontId="31" fillId="0" borderId="30" xfId="0" applyFont="1" applyBorder="1" applyAlignment="1">
      <alignment horizontal="center" wrapText="1"/>
    </xf>
    <xf numFmtId="0" fontId="31" fillId="0" borderId="27" xfId="0" applyFont="1" applyBorder="1" applyAlignment="1">
      <alignment horizontal="center" wrapText="1"/>
    </xf>
    <xf numFmtId="0" fontId="31" fillId="0" borderId="28" xfId="0" applyFont="1" applyBorder="1" applyAlignment="1">
      <alignment horizontal="center" wrapText="1"/>
    </xf>
    <xf numFmtId="0" fontId="8" fillId="0" borderId="8" xfId="0" applyFont="1" applyBorder="1" applyAlignment="1">
      <alignment horizontal="center" vertical="top" textRotation="45" wrapText="1"/>
    </xf>
    <xf numFmtId="0" fontId="31" fillId="3" borderId="0" xfId="0" applyFont="1" applyFill="1" applyAlignment="1">
      <alignment horizontal="center"/>
    </xf>
    <xf numFmtId="0" fontId="31" fillId="0" borderId="0" xfId="0" applyFont="1" applyAlignment="1">
      <alignment horizontal="center"/>
    </xf>
    <xf numFmtId="0" fontId="8" fillId="9" borderId="20" xfId="0" applyFont="1" applyFill="1" applyBorder="1" applyAlignment="1">
      <alignment horizontal="left" vertical="top" wrapText="1"/>
    </xf>
    <xf numFmtId="0" fontId="8" fillId="9" borderId="29" xfId="0" applyFont="1" applyFill="1" applyBorder="1" applyAlignment="1">
      <alignment horizontal="left" vertical="top" wrapText="1"/>
    </xf>
    <xf numFmtId="0" fontId="0" fillId="11" borderId="33" xfId="0" applyFill="1" applyBorder="1" applyAlignment="1">
      <alignment horizontal="center"/>
    </xf>
    <xf numFmtId="0" fontId="8" fillId="8" borderId="1" xfId="0" applyFont="1" applyFill="1" applyBorder="1" applyAlignment="1">
      <alignment horizontal="justify" vertical="top"/>
    </xf>
    <xf numFmtId="0" fontId="8" fillId="8" borderId="2" xfId="0" applyFont="1" applyFill="1" applyBorder="1" applyAlignment="1">
      <alignment horizontal="justify" vertical="top"/>
    </xf>
    <xf numFmtId="0" fontId="8" fillId="8" borderId="1" xfId="0" applyFont="1" applyFill="1" applyBorder="1" applyAlignment="1">
      <alignment horizontal="left" vertical="center" wrapText="1"/>
    </xf>
    <xf numFmtId="0" fontId="8" fillId="8" borderId="2" xfId="0" applyFont="1" applyFill="1" applyBorder="1" applyAlignment="1">
      <alignment horizontal="left" vertical="center" wrapText="1"/>
    </xf>
    <xf numFmtId="0" fontId="8" fillId="0" borderId="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9" xfId="0" applyFont="1" applyBorder="1" applyAlignment="1">
      <alignment horizontal="center" vertical="top" textRotation="45" wrapText="1"/>
    </xf>
    <xf numFmtId="0" fontId="8" fillId="0" borderId="1" xfId="0" applyFont="1" applyBorder="1" applyAlignment="1">
      <alignment horizontal="center" vertical="top" textRotation="45" wrapText="1"/>
    </xf>
    <xf numFmtId="0" fontId="8" fillId="0" borderId="2" xfId="0" applyFont="1" applyBorder="1" applyAlignment="1">
      <alignment horizontal="center" vertical="top" textRotation="45" wrapText="1"/>
    </xf>
    <xf numFmtId="0" fontId="8" fillId="0" borderId="1" xfId="0" applyFont="1" applyBorder="1" applyAlignment="1">
      <alignment horizontal="center" vertical="top" wrapText="1"/>
    </xf>
    <xf numFmtId="0" fontId="8" fillId="0" borderId="13" xfId="0" applyFont="1" applyBorder="1" applyAlignment="1">
      <alignment horizontal="center" vertical="top" wrapText="1"/>
    </xf>
    <xf numFmtId="0" fontId="8" fillId="0" borderId="2" xfId="0" applyFont="1" applyBorder="1" applyAlignment="1">
      <alignment horizontal="center" vertical="top" wrapText="1"/>
    </xf>
    <xf numFmtId="0" fontId="8" fillId="0" borderId="1" xfId="0" applyFont="1" applyBorder="1" applyAlignment="1">
      <alignment vertical="top" wrapText="1"/>
    </xf>
    <xf numFmtId="0" fontId="8" fillId="0" borderId="2" xfId="0" applyFont="1" applyBorder="1" applyAlignment="1">
      <alignment vertical="top" wrapText="1"/>
    </xf>
    <xf numFmtId="0" fontId="6" fillId="8" borderId="1" xfId="0" applyFont="1" applyFill="1" applyBorder="1" applyAlignment="1">
      <alignment horizontal="center" vertical="top" wrapText="1"/>
    </xf>
    <xf numFmtId="0" fontId="6" fillId="8" borderId="2" xfId="0" applyFont="1" applyFill="1" applyBorder="1" applyAlignment="1">
      <alignment horizontal="center" vertical="top" wrapText="1"/>
    </xf>
    <xf numFmtId="0" fontId="7" fillId="0" borderId="8" xfId="0" applyFont="1" applyBorder="1"/>
    <xf numFmtId="0" fontId="7" fillId="0" borderId="12" xfId="0" applyFont="1" applyBorder="1"/>
    <xf numFmtId="0" fontId="4" fillId="0" borderId="0" xfId="0" applyFont="1" applyFill="1" applyBorder="1" applyAlignment="1">
      <alignment horizontal="center" wrapText="1"/>
    </xf>
    <xf numFmtId="0" fontId="4" fillId="0" borderId="0" xfId="0" applyFont="1" applyFill="1" applyBorder="1" applyAlignment="1">
      <alignment horizontal="center" vertical="center" wrapText="1"/>
    </xf>
    <xf numFmtId="0" fontId="0" fillId="0" borderId="0" xfId="0" applyFill="1" applyBorder="1" applyAlignment="1">
      <alignment vertical="center"/>
    </xf>
    <xf numFmtId="0" fontId="1" fillId="0" borderId="0" xfId="0" applyFont="1" applyFill="1" applyBorder="1" applyAlignment="1">
      <alignment vertical="top" wrapText="1"/>
    </xf>
    <xf numFmtId="0" fontId="27" fillId="0" borderId="0" xfId="0" applyFont="1" applyAlignment="1">
      <alignment horizontal="center"/>
    </xf>
    <xf numFmtId="0" fontId="13" fillId="10" borderId="45" xfId="0" applyFont="1" applyFill="1" applyBorder="1" applyAlignment="1">
      <alignment vertical="top"/>
    </xf>
    <xf numFmtId="0" fontId="13" fillId="10" borderId="19" xfId="0" applyFont="1" applyFill="1" applyBorder="1" applyAlignment="1">
      <alignment vertical="top"/>
    </xf>
    <xf numFmtId="0" fontId="9" fillId="10" borderId="45" xfId="0" applyFont="1" applyFill="1" applyBorder="1" applyAlignment="1">
      <alignment vertical="top"/>
    </xf>
    <xf numFmtId="0" fontId="9" fillId="10" borderId="19" xfId="0" applyFont="1" applyFill="1" applyBorder="1" applyAlignment="1">
      <alignment vertical="top"/>
    </xf>
  </cellXfs>
  <cellStyles count="2">
    <cellStyle name="Επικεφαλίδα 1" xfId="1" builtinId="16"/>
    <cellStyle name="Κανονικό" xfId="0" builtinId="0"/>
  </cellStyles>
  <dxfs count="0"/>
  <tableStyles count="0" defaultTableStyle="TableStyleMedium9" defaultPivotStyle="PivotStyleLight16"/>
  <colors>
    <mruColors>
      <color rgb="FFC0C0C0"/>
      <color rgb="FFDDDDDD"/>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71"/>
  <sheetViews>
    <sheetView tabSelected="1" topLeftCell="A223" zoomScale="90" zoomScaleNormal="90" workbookViewId="0">
      <selection activeCell="F235" sqref="F235"/>
    </sheetView>
  </sheetViews>
  <sheetFormatPr defaultRowHeight="15" x14ac:dyDescent="0.25"/>
  <cols>
    <col min="1" max="1" width="6.42578125" customWidth="1"/>
    <col min="2" max="2" width="75.5703125" style="1" customWidth="1"/>
    <col min="3" max="3" width="14.140625" customWidth="1"/>
    <col min="4" max="4" width="12.7109375" customWidth="1"/>
    <col min="5" max="5" width="17" customWidth="1"/>
    <col min="6" max="6" width="15.85546875" customWidth="1"/>
    <col min="7" max="7" width="15.5703125" customWidth="1"/>
    <col min="8" max="8" width="6.28515625" bestFit="1" customWidth="1"/>
  </cols>
  <sheetData>
    <row r="1" spans="2:8" ht="18.75" x14ac:dyDescent="0.3">
      <c r="B1" s="323" t="s">
        <v>415</v>
      </c>
      <c r="C1" s="323"/>
      <c r="D1" s="323"/>
      <c r="E1" s="323"/>
      <c r="F1" s="323"/>
      <c r="G1" s="119"/>
      <c r="H1" s="119"/>
    </row>
    <row r="2" spans="2:8" x14ac:dyDescent="0.25">
      <c r="B2" s="120"/>
      <c r="C2" s="119"/>
      <c r="D2" s="119"/>
      <c r="E2" s="119"/>
      <c r="F2" s="119"/>
      <c r="G2" s="119"/>
      <c r="H2" s="119"/>
    </row>
    <row r="3" spans="2:8" ht="18.75" x14ac:dyDescent="0.3">
      <c r="B3" s="343" t="s">
        <v>501</v>
      </c>
      <c r="C3" s="343"/>
      <c r="D3" s="343"/>
      <c r="E3" s="343"/>
      <c r="F3" s="343"/>
      <c r="G3" s="343"/>
      <c r="H3" s="119"/>
    </row>
    <row r="4" spans="2:8" ht="15.75" x14ac:dyDescent="0.25">
      <c r="B4" s="121"/>
      <c r="C4" s="119"/>
      <c r="D4" s="119"/>
      <c r="E4" s="119"/>
      <c r="F4" s="119"/>
      <c r="G4" s="119"/>
      <c r="H4" s="119"/>
    </row>
    <row r="5" spans="2:8" ht="18.75" x14ac:dyDescent="0.3">
      <c r="B5" s="122" t="s">
        <v>383</v>
      </c>
      <c r="C5" s="119"/>
      <c r="D5" s="342" t="s">
        <v>371</v>
      </c>
      <c r="E5" s="342"/>
      <c r="F5" s="119"/>
      <c r="G5" s="119"/>
      <c r="H5" s="119"/>
    </row>
    <row r="6" spans="2:8" ht="15.75" x14ac:dyDescent="0.25">
      <c r="B6" s="123" t="s">
        <v>423</v>
      </c>
      <c r="C6" s="119"/>
      <c r="D6" s="123" t="s">
        <v>500</v>
      </c>
      <c r="E6" s="119"/>
      <c r="F6" s="119"/>
      <c r="G6" s="119"/>
      <c r="H6" s="119"/>
    </row>
    <row r="7" spans="2:8" ht="15.75" x14ac:dyDescent="0.25">
      <c r="B7" s="123" t="s">
        <v>384</v>
      </c>
      <c r="C7" s="119"/>
      <c r="D7" s="123" t="s">
        <v>372</v>
      </c>
      <c r="E7" s="119"/>
      <c r="F7" s="119"/>
      <c r="G7" s="124" t="s">
        <v>374</v>
      </c>
      <c r="H7" s="123" t="s">
        <v>375</v>
      </c>
    </row>
    <row r="8" spans="2:8" ht="15.75" x14ac:dyDescent="0.25">
      <c r="B8" s="123" t="s">
        <v>385</v>
      </c>
      <c r="C8" s="119"/>
      <c r="D8" s="123" t="s">
        <v>373</v>
      </c>
      <c r="E8" s="119"/>
      <c r="F8" s="119"/>
      <c r="G8" s="119"/>
      <c r="H8" s="119"/>
    </row>
    <row r="9" spans="2:8" x14ac:dyDescent="0.25">
      <c r="B9" s="120" t="s">
        <v>386</v>
      </c>
      <c r="C9" s="119"/>
      <c r="D9" s="119"/>
      <c r="E9" s="119"/>
      <c r="F9" s="119"/>
      <c r="G9" s="119"/>
      <c r="H9" s="119"/>
    </row>
    <row r="10" spans="2:8" ht="15.75" x14ac:dyDescent="0.25">
      <c r="B10" s="120" t="s">
        <v>387</v>
      </c>
      <c r="C10" s="119"/>
      <c r="D10" s="123" t="s">
        <v>380</v>
      </c>
      <c r="E10" s="119"/>
      <c r="F10" s="119"/>
      <c r="G10" s="119"/>
      <c r="H10" s="119"/>
    </row>
    <row r="11" spans="2:8" ht="15.75" x14ac:dyDescent="0.25">
      <c r="B11" s="120" t="s">
        <v>424</v>
      </c>
      <c r="C11" s="119"/>
      <c r="D11" s="123" t="s">
        <v>425</v>
      </c>
      <c r="E11" s="119"/>
      <c r="F11" s="119"/>
      <c r="G11" s="119"/>
      <c r="H11" s="119"/>
    </row>
    <row r="12" spans="2:8" ht="15.75" x14ac:dyDescent="0.25">
      <c r="B12" s="120" t="s">
        <v>388</v>
      </c>
      <c r="C12" s="119"/>
      <c r="D12" s="125" t="s">
        <v>381</v>
      </c>
      <c r="E12" s="119"/>
      <c r="F12" s="123" t="s">
        <v>376</v>
      </c>
      <c r="G12" s="119"/>
      <c r="H12" s="119"/>
    </row>
    <row r="13" spans="2:8" ht="15.75" x14ac:dyDescent="0.25">
      <c r="B13" s="123" t="s">
        <v>389</v>
      </c>
      <c r="C13" s="119"/>
      <c r="D13" s="119"/>
      <c r="E13" s="119"/>
      <c r="F13" s="123" t="s">
        <v>377</v>
      </c>
      <c r="G13" s="119"/>
      <c r="H13" s="119"/>
    </row>
    <row r="14" spans="2:8" ht="15.75" x14ac:dyDescent="0.25">
      <c r="B14" s="120"/>
      <c r="C14" s="119"/>
      <c r="D14" s="119"/>
      <c r="E14" s="119"/>
      <c r="F14" s="123" t="s">
        <v>378</v>
      </c>
      <c r="G14" s="119"/>
      <c r="H14" s="119"/>
    </row>
    <row r="15" spans="2:8" ht="15.75" x14ac:dyDescent="0.25">
      <c r="B15" s="123" t="s">
        <v>417</v>
      </c>
      <c r="C15" s="119"/>
      <c r="D15" s="119"/>
      <c r="E15" s="119"/>
      <c r="F15" s="126" t="s">
        <v>382</v>
      </c>
      <c r="G15" s="119"/>
      <c r="H15" s="119"/>
    </row>
    <row r="16" spans="2:8" ht="19.5" customHeight="1" x14ac:dyDescent="0.25">
      <c r="B16" s="123" t="s">
        <v>1</v>
      </c>
      <c r="C16" s="119"/>
      <c r="D16" s="119"/>
      <c r="E16" s="119"/>
      <c r="F16" s="126" t="s">
        <v>379</v>
      </c>
      <c r="G16" s="119"/>
      <c r="H16" s="119"/>
    </row>
    <row r="17" spans="1:8" ht="15.75" hidden="1" customHeight="1" thickBot="1" x14ac:dyDescent="0.3">
      <c r="B17" s="123" t="s">
        <v>390</v>
      </c>
      <c r="C17" s="119"/>
      <c r="D17" s="119"/>
      <c r="E17" s="119"/>
      <c r="F17" s="123" t="s">
        <v>379</v>
      </c>
      <c r="G17" s="119"/>
      <c r="H17" s="119"/>
    </row>
    <row r="18" spans="1:8" ht="48.6" customHeight="1" thickBot="1" x14ac:dyDescent="0.3">
      <c r="B18" s="127" t="s">
        <v>435</v>
      </c>
      <c r="C18" s="119"/>
      <c r="D18" s="119"/>
      <c r="E18" s="119"/>
      <c r="F18" s="119"/>
      <c r="G18" s="119"/>
      <c r="H18" s="119"/>
    </row>
    <row r="19" spans="1:8" ht="18" customHeight="1" thickTop="1" thickBot="1" x14ac:dyDescent="0.35">
      <c r="B19" s="123" t="s">
        <v>391</v>
      </c>
      <c r="C19" s="119"/>
      <c r="D19" s="128" t="s">
        <v>2</v>
      </c>
      <c r="E19" s="129"/>
      <c r="F19" s="130"/>
      <c r="G19" s="131"/>
      <c r="H19" s="132"/>
    </row>
    <row r="20" spans="1:8" ht="16.899999999999999" customHeight="1" thickTop="1" x14ac:dyDescent="0.25">
      <c r="B20" s="123" t="s">
        <v>0</v>
      </c>
      <c r="C20" s="119"/>
      <c r="D20" s="133" t="s">
        <v>3</v>
      </c>
      <c r="E20" s="134"/>
      <c r="F20" s="135"/>
      <c r="G20" s="136"/>
      <c r="H20" s="132"/>
    </row>
    <row r="21" spans="1:8" ht="15.75" customHeight="1" x14ac:dyDescent="0.25">
      <c r="B21" s="123"/>
      <c r="C21" s="137"/>
      <c r="D21" s="123" t="s">
        <v>4</v>
      </c>
      <c r="E21" s="119"/>
      <c r="F21" s="123"/>
      <c r="G21" s="119"/>
      <c r="H21" s="132"/>
    </row>
    <row r="22" spans="1:8" ht="15.75" customHeight="1" thickBot="1" x14ac:dyDescent="0.3">
      <c r="B22" s="123"/>
      <c r="C22" s="137"/>
      <c r="D22" s="123" t="s">
        <v>5</v>
      </c>
      <c r="E22" s="119"/>
      <c r="F22" s="138"/>
      <c r="G22" s="139"/>
      <c r="H22" s="132"/>
    </row>
    <row r="23" spans="1:8" ht="15.75" customHeight="1" thickTop="1" thickBot="1" x14ac:dyDescent="0.3">
      <c r="B23" s="123"/>
      <c r="C23" s="119"/>
      <c r="D23" s="140"/>
      <c r="E23" s="140"/>
      <c r="F23" s="123"/>
      <c r="G23" s="119"/>
      <c r="H23" s="119"/>
    </row>
    <row r="24" spans="1:8" ht="19.899999999999999" customHeight="1" thickTop="1" thickBot="1" x14ac:dyDescent="0.3">
      <c r="B24" s="123"/>
      <c r="C24" s="141"/>
      <c r="D24" s="344" t="s">
        <v>422</v>
      </c>
      <c r="E24" s="345"/>
      <c r="F24" s="320">
        <f ca="1">SUM(IF(ISNUMBER(synolo1:INDIRECT("synolo13")), synolo1:INDIRECT("synolo13")))</f>
        <v>0</v>
      </c>
      <c r="G24" s="119"/>
      <c r="H24" s="119"/>
    </row>
    <row r="25" spans="1:8" s="28" customFormat="1" ht="49.9" customHeight="1" thickTop="1" thickBot="1" x14ac:dyDescent="0.3">
      <c r="B25" s="123"/>
      <c r="C25" s="119"/>
      <c r="D25" s="344" t="s">
        <v>421</v>
      </c>
      <c r="E25" s="345"/>
      <c r="F25" s="320" t="str">
        <f>result</f>
        <v/>
      </c>
      <c r="G25" s="119"/>
      <c r="H25" s="119"/>
    </row>
    <row r="26" spans="1:8" ht="28.9" customHeight="1" thickTop="1" thickBot="1" x14ac:dyDescent="0.3">
      <c r="A26" s="119"/>
      <c r="B26" s="123"/>
      <c r="C26" s="119"/>
      <c r="D26" s="142"/>
      <c r="E26" s="142"/>
      <c r="F26" s="142"/>
      <c r="G26" s="119"/>
    </row>
    <row r="27" spans="1:8" ht="17.45" customHeight="1" thickBot="1" x14ac:dyDescent="0.3">
      <c r="A27" s="119"/>
      <c r="B27" s="120"/>
      <c r="C27" s="143" t="s">
        <v>180</v>
      </c>
      <c r="D27" s="144"/>
      <c r="E27" s="144"/>
      <c r="F27" s="145"/>
      <c r="G27" s="146"/>
    </row>
    <row r="28" spans="1:8" ht="58.15" customHeight="1" thickBot="1" x14ac:dyDescent="0.3">
      <c r="A28" s="147"/>
      <c r="B28" s="148"/>
      <c r="C28" s="149" t="s">
        <v>420</v>
      </c>
      <c r="D28" s="150" t="s">
        <v>161</v>
      </c>
      <c r="E28" s="150" t="s">
        <v>162</v>
      </c>
      <c r="F28" s="355" t="s">
        <v>159</v>
      </c>
      <c r="G28" s="142" t="s">
        <v>6</v>
      </c>
      <c r="H28" s="35"/>
    </row>
    <row r="29" spans="1:8" ht="19.899999999999999" customHeight="1" thickBot="1" x14ac:dyDescent="0.3">
      <c r="A29" s="151" t="s">
        <v>163</v>
      </c>
      <c r="B29" s="152" t="s">
        <v>427</v>
      </c>
      <c r="C29" s="152">
        <v>0</v>
      </c>
      <c r="D29" s="153">
        <v>21</v>
      </c>
      <c r="E29" s="152">
        <v>42</v>
      </c>
      <c r="F29" s="356"/>
      <c r="G29" s="141"/>
      <c r="H29" s="35"/>
    </row>
    <row r="30" spans="1:8" ht="21" customHeight="1" thickBot="1" x14ac:dyDescent="0.3">
      <c r="A30" s="154" t="s">
        <v>164</v>
      </c>
      <c r="B30" s="155" t="s">
        <v>165</v>
      </c>
      <c r="C30" s="156">
        <v>0</v>
      </c>
      <c r="D30" s="156">
        <v>3</v>
      </c>
      <c r="E30" s="156">
        <v>6</v>
      </c>
      <c r="F30" s="157"/>
      <c r="G30" s="158"/>
    </row>
    <row r="31" spans="1:8" ht="18.600000000000001" customHeight="1" thickBot="1" x14ac:dyDescent="0.3">
      <c r="A31" s="159" t="s">
        <v>166</v>
      </c>
      <c r="B31" s="160" t="s">
        <v>419</v>
      </c>
      <c r="C31" s="161">
        <v>0</v>
      </c>
      <c r="D31" s="161">
        <v>3</v>
      </c>
      <c r="E31" s="161">
        <v>6</v>
      </c>
      <c r="F31" s="162"/>
      <c r="G31" s="119"/>
    </row>
    <row r="32" spans="1:8" ht="16.899999999999999" customHeight="1" thickBot="1" x14ac:dyDescent="0.3">
      <c r="A32" s="159" t="s">
        <v>168</v>
      </c>
      <c r="B32" s="160" t="s">
        <v>169</v>
      </c>
      <c r="C32" s="161">
        <v>0</v>
      </c>
      <c r="D32" s="161">
        <v>3</v>
      </c>
      <c r="E32" s="161">
        <v>6</v>
      </c>
      <c r="F32" s="157"/>
      <c r="G32" s="119"/>
    </row>
    <row r="33" spans="1:8" ht="19.149999999999999" customHeight="1" thickBot="1" x14ac:dyDescent="0.3">
      <c r="A33" s="159" t="s">
        <v>170</v>
      </c>
      <c r="B33" s="160" t="s">
        <v>171</v>
      </c>
      <c r="C33" s="161">
        <v>0</v>
      </c>
      <c r="D33" s="161">
        <v>3</v>
      </c>
      <c r="E33" s="161">
        <v>6</v>
      </c>
      <c r="F33" s="162"/>
      <c r="G33" s="119"/>
    </row>
    <row r="34" spans="1:8" ht="18" customHeight="1" thickBot="1" x14ac:dyDescent="0.3">
      <c r="A34" s="154" t="s">
        <v>172</v>
      </c>
      <c r="B34" s="2" t="s">
        <v>173</v>
      </c>
      <c r="C34" s="163">
        <v>0</v>
      </c>
      <c r="D34" s="161">
        <v>3</v>
      </c>
      <c r="E34" s="163">
        <v>6</v>
      </c>
      <c r="F34" s="157"/>
      <c r="G34" s="119"/>
    </row>
    <row r="35" spans="1:8" ht="20.45" customHeight="1" thickBot="1" x14ac:dyDescent="0.3">
      <c r="A35" s="164" t="s">
        <v>174</v>
      </c>
      <c r="B35" s="4" t="s">
        <v>175</v>
      </c>
      <c r="C35" s="163">
        <v>0</v>
      </c>
      <c r="D35" s="161">
        <v>3</v>
      </c>
      <c r="E35" s="163">
        <v>6</v>
      </c>
      <c r="F35" s="162"/>
      <c r="G35" s="119"/>
    </row>
    <row r="36" spans="1:8" ht="17.45" customHeight="1" thickBot="1" x14ac:dyDescent="0.3">
      <c r="A36" s="164" t="s">
        <v>176</v>
      </c>
      <c r="B36" s="4" t="s">
        <v>177</v>
      </c>
      <c r="C36" s="163">
        <v>0</v>
      </c>
      <c r="D36" s="161">
        <v>3</v>
      </c>
      <c r="E36" s="161">
        <v>6</v>
      </c>
      <c r="F36" s="157"/>
      <c r="G36" s="119"/>
    </row>
    <row r="37" spans="1:8" ht="18" customHeight="1" thickBot="1" x14ac:dyDescent="0.3">
      <c r="A37" s="159"/>
      <c r="B37" s="325" t="s">
        <v>418</v>
      </c>
      <c r="C37" s="335"/>
      <c r="D37" s="326"/>
      <c r="E37" s="326"/>
      <c r="F37" s="165" t="str">
        <f>IF(COUNTA(F30:F36)&gt;0, SUM(F30:F36), "")</f>
        <v/>
      </c>
      <c r="G37" s="166"/>
    </row>
    <row r="38" spans="1:8" ht="18.600000000000001" customHeight="1" thickBot="1" x14ac:dyDescent="0.3">
      <c r="A38" s="167"/>
      <c r="B38" s="168" t="s">
        <v>178</v>
      </c>
      <c r="C38" s="319">
        <v>0</v>
      </c>
      <c r="D38" s="119"/>
      <c r="E38" s="119"/>
      <c r="F38" s="169"/>
      <c r="G38" s="119"/>
    </row>
    <row r="39" spans="1:8" ht="24.75" customHeight="1" thickBot="1" x14ac:dyDescent="0.3">
      <c r="A39" s="141"/>
      <c r="B39" s="119"/>
      <c r="C39" s="119"/>
      <c r="D39" s="119"/>
      <c r="E39" s="119"/>
      <c r="F39" s="119"/>
      <c r="G39" s="119"/>
    </row>
    <row r="40" spans="1:8" ht="15" customHeight="1" thickBot="1" x14ac:dyDescent="0.3">
      <c r="A40" s="119"/>
      <c r="B40" s="170" t="s">
        <v>179</v>
      </c>
      <c r="C40" s="171" t="s">
        <v>180</v>
      </c>
      <c r="D40" s="171" t="s">
        <v>181</v>
      </c>
      <c r="E40" s="201" t="s">
        <v>262</v>
      </c>
      <c r="F40" s="119"/>
      <c r="G40" s="119"/>
    </row>
    <row r="41" spans="1:8" ht="15.6" customHeight="1" thickBot="1" x14ac:dyDescent="0.3">
      <c r="A41" s="119"/>
      <c r="B41" s="173" t="s">
        <v>184</v>
      </c>
      <c r="C41" s="305" t="s">
        <v>13</v>
      </c>
      <c r="D41" s="169" t="str">
        <f>IF(AND(synolo1&gt;=30, synolo1&lt;=42), synolo1,"")</f>
        <v/>
      </c>
      <c r="E41" s="322">
        <v>0</v>
      </c>
      <c r="F41" s="166"/>
      <c r="G41" s="119"/>
    </row>
    <row r="42" spans="1:8" ht="16.899999999999999" customHeight="1" thickBot="1" x14ac:dyDescent="0.3">
      <c r="A42" s="119"/>
      <c r="B42" s="170" t="s">
        <v>183</v>
      </c>
      <c r="C42" s="306" t="s">
        <v>395</v>
      </c>
      <c r="D42" s="157" t="str">
        <f>IF(AND(synolo1&gt;=12, synolo1&lt;=29), synolo1,"")</f>
        <v/>
      </c>
      <c r="E42" s="119"/>
      <c r="F42" s="166"/>
      <c r="G42" s="119"/>
    </row>
    <row r="43" spans="1:8" ht="18" customHeight="1" thickBot="1" x14ac:dyDescent="0.3">
      <c r="A43" s="119"/>
      <c r="B43" s="170" t="s">
        <v>182</v>
      </c>
      <c r="C43" s="307" t="s">
        <v>396</v>
      </c>
      <c r="D43" s="157" t="str">
        <f>IF(AND(synolo1&gt;=0, synolo1&lt;=11), synolo1,"")</f>
        <v/>
      </c>
      <c r="E43" s="119"/>
      <c r="F43" s="166"/>
      <c r="G43" s="119"/>
    </row>
    <row r="44" spans="1:8" ht="18.600000000000001" customHeight="1" thickBot="1" x14ac:dyDescent="0.3">
      <c r="A44" s="119"/>
      <c r="B44" s="174"/>
      <c r="C44" s="175"/>
      <c r="D44" s="176"/>
      <c r="E44" s="169"/>
      <c r="F44" s="119"/>
      <c r="G44" s="119"/>
    </row>
    <row r="45" spans="1:8" s="28" customFormat="1" ht="15" customHeight="1" thickBot="1" x14ac:dyDescent="0.3">
      <c r="A45" s="119"/>
      <c r="B45" s="120"/>
      <c r="C45" s="143" t="s">
        <v>180</v>
      </c>
      <c r="D45" s="144"/>
      <c r="E45" s="144"/>
      <c r="F45" s="145"/>
      <c r="G45" s="146"/>
    </row>
    <row r="46" spans="1:8" ht="69.75" customHeight="1" thickBot="1" x14ac:dyDescent="0.3">
      <c r="A46" s="177"/>
      <c r="B46" s="148"/>
      <c r="C46" s="178" t="s">
        <v>160</v>
      </c>
      <c r="D46" s="150" t="s">
        <v>161</v>
      </c>
      <c r="E46" s="179" t="s">
        <v>162</v>
      </c>
      <c r="F46" s="341" t="s">
        <v>159</v>
      </c>
      <c r="G46" s="180" t="s">
        <v>6</v>
      </c>
      <c r="H46" s="35"/>
    </row>
    <row r="47" spans="1:8" ht="18" customHeight="1" thickBot="1" x14ac:dyDescent="0.3">
      <c r="A47" s="181" t="s">
        <v>185</v>
      </c>
      <c r="B47" s="182" t="s">
        <v>497</v>
      </c>
      <c r="C47" s="182">
        <v>0</v>
      </c>
      <c r="D47" s="54">
        <v>39</v>
      </c>
      <c r="E47" s="182">
        <v>102</v>
      </c>
      <c r="F47" s="337"/>
      <c r="G47" s="166"/>
      <c r="H47" s="35"/>
    </row>
    <row r="48" spans="1:8" ht="31.5" customHeight="1" thickBot="1" x14ac:dyDescent="0.3">
      <c r="A48" s="183" t="s">
        <v>186</v>
      </c>
      <c r="B48" s="184" t="s">
        <v>187</v>
      </c>
      <c r="C48" s="156">
        <v>0</v>
      </c>
      <c r="D48" s="185">
        <v>3</v>
      </c>
      <c r="E48" s="156">
        <v>6</v>
      </c>
      <c r="F48" s="169"/>
      <c r="G48" s="158"/>
    </row>
    <row r="49" spans="1:7" ht="33" customHeight="1" thickBot="1" x14ac:dyDescent="0.3">
      <c r="A49" s="183" t="s">
        <v>188</v>
      </c>
      <c r="B49" s="184" t="s">
        <v>189</v>
      </c>
      <c r="C49" s="186"/>
      <c r="D49" s="187"/>
      <c r="E49" s="187"/>
      <c r="F49" s="188"/>
      <c r="G49" s="166"/>
    </row>
    <row r="50" spans="1:7" ht="18.75" customHeight="1" thickBot="1" x14ac:dyDescent="0.3">
      <c r="A50" s="183"/>
      <c r="B50" s="186" t="s">
        <v>190</v>
      </c>
      <c r="C50" s="156">
        <v>0</v>
      </c>
      <c r="D50" s="185">
        <v>3</v>
      </c>
      <c r="E50" s="186">
        <v>9</v>
      </c>
      <c r="F50" s="157"/>
      <c r="G50" s="166"/>
    </row>
    <row r="51" spans="1:7" ht="16.899999999999999" customHeight="1" thickBot="1" x14ac:dyDescent="0.3">
      <c r="A51" s="183"/>
      <c r="B51" s="186" t="s">
        <v>191</v>
      </c>
      <c r="C51" s="156">
        <v>0</v>
      </c>
      <c r="D51" s="185">
        <v>3</v>
      </c>
      <c r="E51" s="156">
        <v>9</v>
      </c>
      <c r="F51" s="189"/>
      <c r="G51" s="166"/>
    </row>
    <row r="52" spans="1:7" ht="17.45" customHeight="1" thickBot="1" x14ac:dyDescent="0.3">
      <c r="A52" s="164"/>
      <c r="B52" s="186" t="s">
        <v>192</v>
      </c>
      <c r="C52" s="186">
        <v>0</v>
      </c>
      <c r="D52" s="156">
        <v>3</v>
      </c>
      <c r="E52" s="186">
        <v>9</v>
      </c>
      <c r="F52" s="189"/>
      <c r="G52" s="166"/>
    </row>
    <row r="53" spans="1:7" ht="19.899999999999999" customHeight="1" thickBot="1" x14ac:dyDescent="0.3">
      <c r="A53" s="159" t="s">
        <v>193</v>
      </c>
      <c r="B53" s="190" t="s">
        <v>194</v>
      </c>
      <c r="C53" s="191">
        <v>0</v>
      </c>
      <c r="D53" s="156">
        <v>3</v>
      </c>
      <c r="E53" s="191">
        <v>9</v>
      </c>
      <c r="F53" s="189"/>
      <c r="G53" s="166"/>
    </row>
    <row r="54" spans="1:7" ht="32.450000000000003" customHeight="1" thickBot="1" x14ac:dyDescent="0.3">
      <c r="A54" s="154" t="s">
        <v>195</v>
      </c>
      <c r="B54" s="184" t="s">
        <v>196</v>
      </c>
      <c r="C54" s="186">
        <v>0</v>
      </c>
      <c r="D54" s="156">
        <v>3</v>
      </c>
      <c r="E54" s="156">
        <v>6</v>
      </c>
      <c r="F54" s="189"/>
      <c r="G54" s="166"/>
    </row>
    <row r="55" spans="1:7" ht="33" customHeight="1" thickBot="1" x14ac:dyDescent="0.3">
      <c r="A55" s="167" t="s">
        <v>197</v>
      </c>
      <c r="B55" s="36" t="s">
        <v>198</v>
      </c>
      <c r="C55" s="156">
        <v>0</v>
      </c>
      <c r="D55" s="185">
        <v>3</v>
      </c>
      <c r="E55" s="186">
        <v>9</v>
      </c>
      <c r="F55" s="189"/>
      <c r="G55" s="166"/>
    </row>
    <row r="56" spans="1:7" ht="31.5" customHeight="1" thickBot="1" x14ac:dyDescent="0.3">
      <c r="A56" s="192" t="s">
        <v>199</v>
      </c>
      <c r="B56" s="193" t="s">
        <v>200</v>
      </c>
      <c r="C56" s="156">
        <v>0</v>
      </c>
      <c r="D56" s="156">
        <v>3</v>
      </c>
      <c r="E56" s="194">
        <v>6</v>
      </c>
      <c r="F56" s="189"/>
      <c r="G56" s="166"/>
    </row>
    <row r="57" spans="1:7" ht="19.149999999999999" customHeight="1" thickBot="1" x14ac:dyDescent="0.3">
      <c r="A57" s="154" t="s">
        <v>201</v>
      </c>
      <c r="B57" s="36" t="s">
        <v>8</v>
      </c>
      <c r="C57" s="186">
        <v>0</v>
      </c>
      <c r="D57" s="156">
        <v>3</v>
      </c>
      <c r="E57" s="186">
        <v>9</v>
      </c>
      <c r="F57" s="189"/>
      <c r="G57" s="119"/>
    </row>
    <row r="58" spans="1:7" ht="33" customHeight="1" thickBot="1" x14ac:dyDescent="0.3">
      <c r="A58" s="164" t="s">
        <v>202</v>
      </c>
      <c r="B58" s="184" t="s">
        <v>203</v>
      </c>
      <c r="C58" s="186">
        <v>0</v>
      </c>
      <c r="D58" s="156">
        <v>3</v>
      </c>
      <c r="E58" s="186">
        <v>6</v>
      </c>
      <c r="F58" s="157"/>
      <c r="G58" s="166"/>
    </row>
    <row r="59" spans="1:7" ht="30.6" customHeight="1" thickBot="1" x14ac:dyDescent="0.3">
      <c r="A59" s="164" t="s">
        <v>204</v>
      </c>
      <c r="B59" s="184" t="s">
        <v>205</v>
      </c>
      <c r="C59" s="186">
        <v>0</v>
      </c>
      <c r="D59" s="156">
        <v>3</v>
      </c>
      <c r="E59" s="156">
        <v>9</v>
      </c>
      <c r="F59" s="162"/>
      <c r="G59" s="119"/>
    </row>
    <row r="60" spans="1:7" ht="17.45" customHeight="1" thickBot="1" x14ac:dyDescent="0.3">
      <c r="A60" s="164" t="s">
        <v>206</v>
      </c>
      <c r="B60" s="184" t="s">
        <v>207</v>
      </c>
      <c r="C60" s="156">
        <v>0</v>
      </c>
      <c r="D60" s="185">
        <v>3</v>
      </c>
      <c r="E60" s="186">
        <v>6</v>
      </c>
      <c r="F60" s="157"/>
      <c r="G60" s="166"/>
    </row>
    <row r="61" spans="1:7" ht="33" customHeight="1" thickBot="1" x14ac:dyDescent="0.3">
      <c r="A61" s="159" t="s">
        <v>208</v>
      </c>
      <c r="B61" s="190" t="s">
        <v>209</v>
      </c>
      <c r="C61" s="191">
        <v>0</v>
      </c>
      <c r="D61" s="156">
        <v>3</v>
      </c>
      <c r="E61" s="191">
        <v>9</v>
      </c>
      <c r="F61" s="195"/>
      <c r="G61" s="166"/>
    </row>
    <row r="62" spans="1:7" ht="28.5" customHeight="1" thickBot="1" x14ac:dyDescent="0.3">
      <c r="A62" s="167"/>
      <c r="B62" s="325" t="s">
        <v>418</v>
      </c>
      <c r="C62" s="335"/>
      <c r="D62" s="326"/>
      <c r="E62" s="326"/>
      <c r="F62" s="196" t="str">
        <f>IF(COUNTA(F48:F61)&gt;0, SUM(F48:F61), "")</f>
        <v/>
      </c>
      <c r="G62" s="119"/>
    </row>
    <row r="63" spans="1:7" ht="21.75" customHeight="1" thickBot="1" x14ac:dyDescent="0.3">
      <c r="A63" s="167"/>
      <c r="B63" s="168" t="s">
        <v>178</v>
      </c>
      <c r="C63" s="45">
        <v>0</v>
      </c>
      <c r="D63" s="119"/>
      <c r="E63" s="119"/>
      <c r="F63" s="197"/>
      <c r="G63" s="119"/>
    </row>
    <row r="64" spans="1:7" s="28" customFormat="1" ht="21.75" customHeight="1" thickBot="1" x14ac:dyDescent="0.3">
      <c r="A64" s="198"/>
      <c r="B64" s="199"/>
      <c r="C64" s="38"/>
      <c r="D64" s="119"/>
      <c r="E64" s="119"/>
      <c r="F64" s="197"/>
      <c r="G64" s="119"/>
    </row>
    <row r="65" spans="1:8" ht="28.5" customHeight="1" thickBot="1" x14ac:dyDescent="0.3">
      <c r="A65" s="167"/>
      <c r="B65" s="200" t="s">
        <v>210</v>
      </c>
      <c r="C65" s="150" t="s">
        <v>211</v>
      </c>
      <c r="D65" s="150" t="s">
        <v>212</v>
      </c>
      <c r="E65" s="201" t="s">
        <v>262</v>
      </c>
      <c r="F65" s="166"/>
      <c r="G65" s="119"/>
    </row>
    <row r="66" spans="1:8" ht="18" customHeight="1" thickBot="1" x14ac:dyDescent="0.3">
      <c r="A66" s="167"/>
      <c r="B66" s="173" t="s">
        <v>184</v>
      </c>
      <c r="C66" s="308" t="s">
        <v>10</v>
      </c>
      <c r="D66" s="273" t="str">
        <f>IF(AND(synolo2&gt;=69, synolo2&lt;=102), synolo2,"")</f>
        <v/>
      </c>
      <c r="E66" s="203">
        <v>0</v>
      </c>
      <c r="F66" s="166"/>
      <c r="G66" s="119"/>
    </row>
    <row r="67" spans="1:8" ht="21.75" customHeight="1" thickBot="1" x14ac:dyDescent="0.3">
      <c r="A67" s="167"/>
      <c r="B67" s="170" t="s">
        <v>183</v>
      </c>
      <c r="C67" s="308" t="s">
        <v>11</v>
      </c>
      <c r="D67" s="157" t="str">
        <f>IF(AND(synolo2&gt;=37, synolo2&lt;=68), synolo2,"")</f>
        <v/>
      </c>
      <c r="E67" s="162"/>
      <c r="F67" s="120"/>
      <c r="G67" s="119"/>
    </row>
    <row r="68" spans="1:8" ht="23.25" customHeight="1" thickBot="1" x14ac:dyDescent="0.3">
      <c r="A68" s="167"/>
      <c r="B68" s="204" t="s">
        <v>182</v>
      </c>
      <c r="C68" s="309" t="s">
        <v>12</v>
      </c>
      <c r="D68" s="273" t="str">
        <f>IF(AND(synolo2&gt;=0, synolo2&lt;=36), synolo2,"")</f>
        <v/>
      </c>
      <c r="E68" s="213"/>
      <c r="F68" s="205"/>
      <c r="G68" s="119"/>
    </row>
    <row r="69" spans="1:8" s="28" customFormat="1" ht="23.25" customHeight="1" thickBot="1" x14ac:dyDescent="0.3">
      <c r="A69" s="206"/>
      <c r="B69" s="207"/>
      <c r="C69" s="142"/>
      <c r="D69" s="169"/>
      <c r="E69" s="119"/>
      <c r="F69" s="120"/>
      <c r="G69" s="119"/>
    </row>
    <row r="70" spans="1:8" s="28" customFormat="1" ht="24" customHeight="1" thickBot="1" x14ac:dyDescent="0.3">
      <c r="A70" s="119"/>
      <c r="B70" s="120"/>
      <c r="C70" s="143" t="s">
        <v>180</v>
      </c>
      <c r="D70" s="144"/>
      <c r="E70" s="144"/>
      <c r="F70" s="145"/>
      <c r="G70" s="146"/>
    </row>
    <row r="71" spans="1:8" ht="69.95" customHeight="1" thickBot="1" x14ac:dyDescent="0.3">
      <c r="A71" s="120"/>
      <c r="B71" s="120"/>
      <c r="C71" s="178" t="s">
        <v>160</v>
      </c>
      <c r="D71" s="150" t="s">
        <v>161</v>
      </c>
      <c r="E71" s="179" t="s">
        <v>162</v>
      </c>
      <c r="F71" s="341" t="s">
        <v>159</v>
      </c>
      <c r="G71" s="208" t="s">
        <v>6</v>
      </c>
      <c r="H71" s="35"/>
    </row>
    <row r="72" spans="1:8" ht="21" customHeight="1" thickBot="1" x14ac:dyDescent="0.3">
      <c r="A72" s="181" t="s">
        <v>213</v>
      </c>
      <c r="B72" s="209" t="s">
        <v>214</v>
      </c>
      <c r="C72" s="209">
        <v>0</v>
      </c>
      <c r="D72" s="43">
        <v>15</v>
      </c>
      <c r="E72" s="209">
        <v>42</v>
      </c>
      <c r="F72" s="354"/>
      <c r="G72" s="195"/>
      <c r="H72" s="35"/>
    </row>
    <row r="73" spans="1:8" ht="25.9" customHeight="1" thickBot="1" x14ac:dyDescent="0.3">
      <c r="A73" s="164" t="s">
        <v>215</v>
      </c>
      <c r="B73" s="4" t="s">
        <v>436</v>
      </c>
      <c r="C73" s="161">
        <v>0</v>
      </c>
      <c r="D73" s="161">
        <v>3</v>
      </c>
      <c r="E73" s="161">
        <v>9</v>
      </c>
      <c r="F73" s="119"/>
      <c r="G73" s="158"/>
      <c r="H73" s="3"/>
    </row>
    <row r="74" spans="1:8" ht="20.45" customHeight="1" thickBot="1" x14ac:dyDescent="0.3">
      <c r="A74" s="154" t="s">
        <v>217</v>
      </c>
      <c r="B74" s="2" t="s">
        <v>218</v>
      </c>
      <c r="C74" s="185">
        <v>0</v>
      </c>
      <c r="D74" s="185" t="s">
        <v>219</v>
      </c>
      <c r="E74" s="185">
        <v>6</v>
      </c>
      <c r="F74" s="157"/>
      <c r="G74" s="166"/>
    </row>
    <row r="75" spans="1:8" ht="33.75" customHeight="1" thickBot="1" x14ac:dyDescent="0.3">
      <c r="A75" s="164" t="s">
        <v>220</v>
      </c>
      <c r="B75" s="4" t="s">
        <v>221</v>
      </c>
      <c r="C75" s="161">
        <v>0</v>
      </c>
      <c r="D75" s="161">
        <v>3</v>
      </c>
      <c r="E75" s="161">
        <v>6</v>
      </c>
      <c r="F75" s="157"/>
      <c r="G75" s="166"/>
    </row>
    <row r="76" spans="1:8" ht="16.5" thickBot="1" x14ac:dyDescent="0.3">
      <c r="A76" s="154" t="s">
        <v>222</v>
      </c>
      <c r="B76" s="2" t="s">
        <v>223</v>
      </c>
      <c r="C76" s="185">
        <v>0</v>
      </c>
      <c r="D76" s="185">
        <v>3</v>
      </c>
      <c r="E76" s="185">
        <v>9</v>
      </c>
      <c r="F76" s="157"/>
      <c r="G76" s="166"/>
    </row>
    <row r="77" spans="1:8" ht="16.5" thickBot="1" x14ac:dyDescent="0.3">
      <c r="A77" s="210" t="s">
        <v>224</v>
      </c>
      <c r="B77" s="211" t="s">
        <v>225</v>
      </c>
      <c r="C77" s="212">
        <v>0</v>
      </c>
      <c r="D77" s="212">
        <v>3</v>
      </c>
      <c r="E77" s="212">
        <v>12</v>
      </c>
      <c r="F77" s="213"/>
      <c r="G77" s="166"/>
    </row>
    <row r="78" spans="1:8" ht="16.5" thickBot="1" x14ac:dyDescent="0.3">
      <c r="A78" s="119"/>
      <c r="B78" s="328" t="s">
        <v>418</v>
      </c>
      <c r="C78" s="329"/>
      <c r="D78" s="329"/>
      <c r="E78" s="330"/>
      <c r="F78" s="214" t="str">
        <f>IF(COUNTA(F73:F77)&gt;0, SUM(F73:F78), "")</f>
        <v/>
      </c>
      <c r="G78" s="166"/>
    </row>
    <row r="79" spans="1:8" ht="18.600000000000001" customHeight="1" thickBot="1" x14ac:dyDescent="0.3">
      <c r="A79" s="40"/>
      <c r="B79" s="215" t="s">
        <v>178</v>
      </c>
      <c r="C79" s="46">
        <v>1</v>
      </c>
      <c r="D79" s="158"/>
      <c r="E79" s="169"/>
      <c r="F79" s="169"/>
      <c r="G79" s="119"/>
    </row>
    <row r="80" spans="1:8" s="28" customFormat="1" ht="25.15" customHeight="1" thickBot="1" x14ac:dyDescent="0.3">
      <c r="A80" s="141"/>
      <c r="B80" s="216"/>
      <c r="C80" s="44"/>
      <c r="D80" s="146"/>
      <c r="E80" s="146"/>
      <c r="F80" s="141"/>
      <c r="G80" s="119"/>
    </row>
    <row r="81" spans="1:8" ht="16.5" thickBot="1" x14ac:dyDescent="0.3">
      <c r="A81" s="217"/>
      <c r="B81" s="174" t="s">
        <v>179</v>
      </c>
      <c r="C81" s="150" t="s">
        <v>180</v>
      </c>
      <c r="D81" s="218" t="s">
        <v>212</v>
      </c>
      <c r="E81" s="201" t="s">
        <v>262</v>
      </c>
      <c r="F81" s="166"/>
      <c r="G81" s="119"/>
      <c r="H81" s="1"/>
    </row>
    <row r="82" spans="1:8" ht="16.5" thickBot="1" x14ac:dyDescent="0.3">
      <c r="A82" s="219"/>
      <c r="B82" s="173" t="s">
        <v>184</v>
      </c>
      <c r="C82" s="310" t="s">
        <v>13</v>
      </c>
      <c r="D82" s="273" t="str">
        <f>IF(AND(synolo3&gt;=30, synolo3&lt;=42), synolo3,"")</f>
        <v/>
      </c>
      <c r="E82" s="351" t="s">
        <v>226</v>
      </c>
      <c r="F82" s="141"/>
      <c r="G82" s="119"/>
      <c r="H82" s="1"/>
    </row>
    <row r="83" spans="1:8" ht="16.5" thickBot="1" x14ac:dyDescent="0.3">
      <c r="A83" s="219"/>
      <c r="B83" s="170" t="s">
        <v>183</v>
      </c>
      <c r="C83" s="311" t="s">
        <v>14</v>
      </c>
      <c r="D83" s="169" t="str">
        <f>IF(AND(synolo3&gt;=13, synolo3&lt;=29), synolo3,"")</f>
        <v/>
      </c>
      <c r="E83" s="352"/>
      <c r="F83" s="141"/>
      <c r="G83" s="119"/>
      <c r="H83" s="1"/>
    </row>
    <row r="84" spans="1:8" ht="16.5" thickBot="1" x14ac:dyDescent="0.3">
      <c r="A84" s="119"/>
      <c r="B84" s="204" t="s">
        <v>182</v>
      </c>
      <c r="C84" s="312" t="s">
        <v>15</v>
      </c>
      <c r="D84" s="273" t="str">
        <f>IF(AND(synolo3&gt;=0, synolo3&lt;=12), synolo3,"")</f>
        <v/>
      </c>
      <c r="E84" s="353"/>
      <c r="F84" s="119"/>
      <c r="G84" s="119"/>
    </row>
    <row r="85" spans="1:8" s="28" customFormat="1" ht="16.5" thickBot="1" x14ac:dyDescent="0.3">
      <c r="A85" s="119"/>
      <c r="B85" s="207"/>
      <c r="C85" s="221"/>
      <c r="D85" s="220"/>
      <c r="E85" s="222"/>
      <c r="F85" s="119"/>
      <c r="G85" s="119"/>
    </row>
    <row r="86" spans="1:8" s="28" customFormat="1" ht="24" customHeight="1" thickBot="1" x14ac:dyDescent="0.3">
      <c r="A86" s="119"/>
      <c r="B86" s="120"/>
      <c r="C86" s="143" t="s">
        <v>180</v>
      </c>
      <c r="D86" s="144"/>
      <c r="E86" s="144"/>
      <c r="F86" s="145"/>
      <c r="G86" s="146"/>
    </row>
    <row r="87" spans="1:8" ht="60.75" thickBot="1" x14ac:dyDescent="0.3">
      <c r="A87" s="119"/>
      <c r="B87" s="120"/>
      <c r="C87" s="178" t="s">
        <v>160</v>
      </c>
      <c r="D87" s="223" t="s">
        <v>161</v>
      </c>
      <c r="E87" s="179" t="s">
        <v>162</v>
      </c>
      <c r="F87" s="337" t="s">
        <v>159</v>
      </c>
      <c r="G87" s="208" t="s">
        <v>6</v>
      </c>
    </row>
    <row r="88" spans="1:8" ht="16.5" thickBot="1" x14ac:dyDescent="0.3">
      <c r="A88" s="224" t="s">
        <v>227</v>
      </c>
      <c r="B88" s="225" t="s">
        <v>228</v>
      </c>
      <c r="C88" s="226">
        <v>0</v>
      </c>
      <c r="D88" s="43">
        <v>9</v>
      </c>
      <c r="E88" s="227">
        <v>27</v>
      </c>
      <c r="F88" s="337"/>
      <c r="G88" s="195"/>
      <c r="H88" s="35"/>
    </row>
    <row r="89" spans="1:8" ht="32.25" thickBot="1" x14ac:dyDescent="0.3">
      <c r="A89" s="164" t="s">
        <v>229</v>
      </c>
      <c r="B89" s="4" t="s">
        <v>230</v>
      </c>
      <c r="C89" s="186">
        <v>0</v>
      </c>
      <c r="D89" s="156">
        <v>3</v>
      </c>
      <c r="E89" s="156">
        <v>9</v>
      </c>
      <c r="F89" s="169"/>
      <c r="G89" s="158"/>
    </row>
    <row r="90" spans="1:8" ht="16.5" thickBot="1" x14ac:dyDescent="0.3">
      <c r="A90" s="154" t="s">
        <v>231</v>
      </c>
      <c r="B90" s="2" t="s">
        <v>232</v>
      </c>
      <c r="C90" s="185">
        <v>0</v>
      </c>
      <c r="D90" s="185" t="s">
        <v>219</v>
      </c>
      <c r="E90" s="185">
        <v>9</v>
      </c>
      <c r="F90" s="157"/>
      <c r="G90" s="119"/>
    </row>
    <row r="91" spans="1:8" ht="32.25" thickBot="1" x14ac:dyDescent="0.3">
      <c r="A91" s="154" t="s">
        <v>233</v>
      </c>
      <c r="B91" s="2" t="s">
        <v>426</v>
      </c>
      <c r="C91" s="185">
        <v>0</v>
      </c>
      <c r="D91" s="185">
        <v>3</v>
      </c>
      <c r="E91" s="185">
        <v>9</v>
      </c>
      <c r="F91" s="157"/>
      <c r="G91" s="166"/>
    </row>
    <row r="92" spans="1:8" ht="16.5" thickBot="1" x14ac:dyDescent="0.3">
      <c r="A92" s="119"/>
      <c r="B92" s="331" t="s">
        <v>7</v>
      </c>
      <c r="C92" s="332"/>
      <c r="D92" s="332"/>
      <c r="E92" s="333"/>
      <c r="F92" s="228" t="str">
        <f>IF(COUNTA(F89:F91)&gt;0, SUM(F89:F91), "")</f>
        <v/>
      </c>
      <c r="G92" s="166"/>
    </row>
    <row r="93" spans="1:8" ht="15" customHeight="1" x14ac:dyDescent="0.25">
      <c r="A93" s="119"/>
      <c r="B93" s="360" t="s">
        <v>235</v>
      </c>
      <c r="C93" s="362">
        <v>0</v>
      </c>
      <c r="D93" s="364"/>
      <c r="E93" s="169"/>
      <c r="F93" s="169"/>
      <c r="G93" s="119"/>
    </row>
    <row r="94" spans="1:8" ht="6" customHeight="1" thickBot="1" x14ac:dyDescent="0.3">
      <c r="A94" s="119"/>
      <c r="B94" s="361"/>
      <c r="C94" s="363"/>
      <c r="D94" s="365"/>
      <c r="E94" s="119"/>
      <c r="F94" s="119"/>
      <c r="G94" s="119"/>
    </row>
    <row r="95" spans="1:8" ht="15.75" thickBot="1" x14ac:dyDescent="0.3">
      <c r="A95" s="119"/>
      <c r="B95" s="120"/>
      <c r="C95" s="119"/>
      <c r="D95" s="119"/>
      <c r="E95" s="119"/>
      <c r="F95" s="119"/>
      <c r="G95" s="119"/>
    </row>
    <row r="96" spans="1:8" ht="16.5" thickBot="1" x14ac:dyDescent="0.3">
      <c r="A96" s="119"/>
      <c r="B96" s="170" t="s">
        <v>236</v>
      </c>
      <c r="C96" s="179" t="s">
        <v>211</v>
      </c>
      <c r="D96" s="218" t="s">
        <v>181</v>
      </c>
      <c r="E96" s="201" t="s">
        <v>262</v>
      </c>
      <c r="F96" s="166"/>
      <c r="G96" s="119"/>
    </row>
    <row r="97" spans="1:8" ht="16.5" thickBot="1" x14ac:dyDescent="0.3">
      <c r="A97" s="119"/>
      <c r="B97" s="173" t="s">
        <v>184</v>
      </c>
      <c r="C97" s="311" t="s">
        <v>16</v>
      </c>
      <c r="D97" s="273" t="str">
        <f>IF(AND(synolo4&gt;=15, synolo4&lt;=27), synolo4,"")</f>
        <v/>
      </c>
      <c r="E97" s="351">
        <v>0</v>
      </c>
      <c r="F97" s="119"/>
      <c r="G97" s="119"/>
    </row>
    <row r="98" spans="1:8" ht="16.5" thickBot="1" x14ac:dyDescent="0.3">
      <c r="A98" s="119"/>
      <c r="B98" s="170" t="s">
        <v>183</v>
      </c>
      <c r="C98" s="313"/>
      <c r="D98" s="273"/>
      <c r="E98" s="352"/>
      <c r="F98" s="119"/>
      <c r="G98" s="119"/>
    </row>
    <row r="99" spans="1:8" ht="16.5" thickBot="1" x14ac:dyDescent="0.3">
      <c r="A99" s="119"/>
      <c r="B99" s="204" t="s">
        <v>182</v>
      </c>
      <c r="C99" s="314" t="s">
        <v>17</v>
      </c>
      <c r="D99" s="273" t="str">
        <f>IF(AND(synolo4&gt;=0, synolo4&lt;=14), synolo4,"")</f>
        <v/>
      </c>
      <c r="E99" s="353"/>
      <c r="F99" s="119"/>
      <c r="G99" s="119"/>
    </row>
    <row r="100" spans="1:8" s="28" customFormat="1" ht="16.5" thickBot="1" x14ac:dyDescent="0.3">
      <c r="A100" s="119"/>
      <c r="B100" s="207"/>
      <c r="C100" s="229"/>
      <c r="D100" s="230"/>
      <c r="E100" s="222"/>
      <c r="F100" s="119"/>
      <c r="G100" s="119"/>
    </row>
    <row r="101" spans="1:8" s="28" customFormat="1" ht="24" customHeight="1" thickBot="1" x14ac:dyDescent="0.3">
      <c r="A101" s="119"/>
      <c r="B101" s="120"/>
      <c r="C101" s="143" t="s">
        <v>180</v>
      </c>
      <c r="D101" s="144"/>
      <c r="E101" s="144"/>
      <c r="F101" s="145"/>
      <c r="G101" s="146"/>
    </row>
    <row r="102" spans="1:8" ht="63.75" thickBot="1" x14ac:dyDescent="0.3">
      <c r="A102" s="119"/>
      <c r="B102" s="120"/>
      <c r="C102" s="231" t="s">
        <v>160</v>
      </c>
      <c r="D102" s="168" t="s">
        <v>161</v>
      </c>
      <c r="E102" s="232" t="s">
        <v>162</v>
      </c>
      <c r="F102" s="337" t="s">
        <v>159</v>
      </c>
      <c r="G102" s="208" t="s">
        <v>6</v>
      </c>
    </row>
    <row r="103" spans="1:8" ht="16.5" thickBot="1" x14ac:dyDescent="0.3">
      <c r="A103" s="181" t="s">
        <v>237</v>
      </c>
      <c r="B103" s="209" t="s">
        <v>238</v>
      </c>
      <c r="C103" s="209">
        <v>0</v>
      </c>
      <c r="D103" s="43">
        <v>18</v>
      </c>
      <c r="E103" s="209">
        <v>60</v>
      </c>
      <c r="F103" s="337"/>
      <c r="G103" s="195"/>
      <c r="H103" s="35"/>
    </row>
    <row r="104" spans="1:8" ht="32.25" thickBot="1" x14ac:dyDescent="0.3">
      <c r="A104" s="164" t="s">
        <v>239</v>
      </c>
      <c r="B104" s="4" t="s">
        <v>240</v>
      </c>
      <c r="C104" s="161">
        <v>0</v>
      </c>
      <c r="D104" s="161">
        <v>3</v>
      </c>
      <c r="E104" s="161">
        <v>6</v>
      </c>
      <c r="F104" s="119"/>
      <c r="G104" s="158"/>
    </row>
    <row r="105" spans="1:8" ht="32.25" thickBot="1" x14ac:dyDescent="0.3">
      <c r="A105" s="154" t="s">
        <v>241</v>
      </c>
      <c r="B105" s="2" t="s">
        <v>242</v>
      </c>
      <c r="C105" s="185">
        <v>0</v>
      </c>
      <c r="D105" s="185">
        <v>3</v>
      </c>
      <c r="E105" s="185">
        <v>9</v>
      </c>
      <c r="F105" s="119"/>
      <c r="G105" s="166"/>
    </row>
    <row r="106" spans="1:8" ht="16.5" thickBot="1" x14ac:dyDescent="0.3">
      <c r="A106" s="154" t="s">
        <v>243</v>
      </c>
      <c r="B106" s="2" t="s">
        <v>244</v>
      </c>
      <c r="C106" s="185">
        <v>0</v>
      </c>
      <c r="D106" s="185">
        <v>3</v>
      </c>
      <c r="E106" s="185">
        <v>9</v>
      </c>
      <c r="F106" s="157"/>
      <c r="G106" s="119"/>
    </row>
    <row r="107" spans="1:8" ht="16.5" thickBot="1" x14ac:dyDescent="0.3">
      <c r="A107" s="233" t="s">
        <v>245</v>
      </c>
      <c r="B107" s="234" t="s">
        <v>246</v>
      </c>
      <c r="C107" s="235">
        <v>0</v>
      </c>
      <c r="D107" s="235">
        <v>3</v>
      </c>
      <c r="E107" s="235">
        <v>12</v>
      </c>
      <c r="F107" s="119"/>
      <c r="G107" s="166"/>
    </row>
    <row r="108" spans="1:8" ht="16.5" thickBot="1" x14ac:dyDescent="0.3">
      <c r="A108" s="233" t="s">
        <v>247</v>
      </c>
      <c r="B108" s="234" t="s">
        <v>248</v>
      </c>
      <c r="C108" s="235">
        <v>0</v>
      </c>
      <c r="D108" s="235">
        <v>3</v>
      </c>
      <c r="E108" s="235">
        <v>12</v>
      </c>
      <c r="F108" s="157"/>
      <c r="G108" s="166"/>
    </row>
    <row r="109" spans="1:8" ht="32.25" thickBot="1" x14ac:dyDescent="0.3">
      <c r="A109" s="233" t="s">
        <v>249</v>
      </c>
      <c r="B109" s="234" t="s">
        <v>250</v>
      </c>
      <c r="C109" s="235">
        <v>0</v>
      </c>
      <c r="D109" s="235">
        <v>3</v>
      </c>
      <c r="E109" s="235">
        <v>12</v>
      </c>
      <c r="F109" s="119"/>
      <c r="G109" s="166"/>
    </row>
    <row r="110" spans="1:8" ht="16.5" thickBot="1" x14ac:dyDescent="0.3">
      <c r="A110" s="119"/>
      <c r="B110" s="325" t="s">
        <v>418</v>
      </c>
      <c r="C110" s="326"/>
      <c r="D110" s="326"/>
      <c r="E110" s="327"/>
      <c r="F110" s="236" t="str">
        <f>IF(COUNTA(F104:F109)&gt;0, SUM(F104:F109), "")</f>
        <v/>
      </c>
      <c r="G110" s="166"/>
    </row>
    <row r="111" spans="1:8" ht="27" customHeight="1" thickBot="1" x14ac:dyDescent="0.3">
      <c r="A111" s="119"/>
      <c r="B111" s="215" t="s">
        <v>178</v>
      </c>
      <c r="C111" s="47">
        <v>3</v>
      </c>
      <c r="D111" s="119"/>
      <c r="E111" s="119"/>
      <c r="F111" s="169"/>
      <c r="G111" s="119"/>
    </row>
    <row r="112" spans="1:8" ht="15.75" thickBot="1" x14ac:dyDescent="0.3">
      <c r="A112" s="119"/>
      <c r="B112" s="120"/>
      <c r="C112" s="119"/>
      <c r="D112" s="119"/>
      <c r="E112" s="119"/>
      <c r="F112" s="119"/>
      <c r="G112" s="119"/>
    </row>
    <row r="113" spans="1:8" ht="16.5" thickBot="1" x14ac:dyDescent="0.3">
      <c r="A113" s="119"/>
      <c r="B113" s="170" t="s">
        <v>236</v>
      </c>
      <c r="C113" s="171" t="s">
        <v>211</v>
      </c>
      <c r="D113" s="171" t="s">
        <v>212</v>
      </c>
      <c r="E113" s="150" t="s">
        <v>251</v>
      </c>
      <c r="F113" s="120"/>
      <c r="G113" s="119"/>
    </row>
    <row r="114" spans="1:8" ht="16.5" thickBot="1" x14ac:dyDescent="0.3">
      <c r="A114" s="119"/>
      <c r="B114" s="173" t="s">
        <v>184</v>
      </c>
      <c r="C114" s="315" t="s">
        <v>18</v>
      </c>
      <c r="D114" s="273" t="str">
        <f>IF(AND(synolo5&gt;=36, synolo5&lt;=60), synolo5,"")</f>
        <v/>
      </c>
      <c r="E114" s="357" t="s">
        <v>252</v>
      </c>
      <c r="F114" s="120"/>
      <c r="G114" s="119"/>
    </row>
    <row r="115" spans="1:8" ht="16.5" thickBot="1" x14ac:dyDescent="0.3">
      <c r="A115" s="119"/>
      <c r="B115" s="204" t="s">
        <v>183</v>
      </c>
      <c r="C115" s="315" t="s">
        <v>19</v>
      </c>
      <c r="D115" s="273" t="str">
        <f>IF(AND(synolo5&gt;=13, synolo5&lt;=35), synolo5,"")</f>
        <v/>
      </c>
      <c r="E115" s="358"/>
      <c r="F115" s="120"/>
      <c r="G115" s="119"/>
    </row>
    <row r="116" spans="1:8" ht="16.5" thickBot="1" x14ac:dyDescent="0.3">
      <c r="A116" s="119"/>
      <c r="B116" s="204" t="s">
        <v>182</v>
      </c>
      <c r="C116" s="308" t="s">
        <v>15</v>
      </c>
      <c r="D116" s="144" t="str">
        <f>IF(AND(synolo5&gt;=0, synolo5&lt;=12), synolo5,"")</f>
        <v/>
      </c>
      <c r="E116" s="359"/>
      <c r="F116" s="120"/>
      <c r="G116" s="119"/>
    </row>
    <row r="117" spans="1:8" ht="16.5" thickBot="1" x14ac:dyDescent="0.3">
      <c r="A117" s="119"/>
      <c r="B117" s="207"/>
      <c r="C117" s="237"/>
      <c r="D117" s="238"/>
      <c r="E117" s="142"/>
      <c r="F117" s="120"/>
      <c r="G117" s="119"/>
    </row>
    <row r="118" spans="1:8" s="28" customFormat="1" ht="24" customHeight="1" thickBot="1" x14ac:dyDescent="0.3">
      <c r="A118" s="119"/>
      <c r="B118" s="120"/>
      <c r="C118" s="143" t="s">
        <v>180</v>
      </c>
      <c r="D118" s="144"/>
      <c r="E118" s="144"/>
      <c r="F118" s="145"/>
      <c r="G118" s="146"/>
    </row>
    <row r="119" spans="1:8" ht="60.75" thickBot="1" x14ac:dyDescent="0.3">
      <c r="A119" s="119"/>
      <c r="B119" s="120"/>
      <c r="C119" s="239" t="s">
        <v>160</v>
      </c>
      <c r="D119" s="223" t="s">
        <v>161</v>
      </c>
      <c r="E119" s="240" t="s">
        <v>162</v>
      </c>
      <c r="F119" s="337" t="s">
        <v>159</v>
      </c>
      <c r="G119" s="208" t="s">
        <v>6</v>
      </c>
    </row>
    <row r="120" spans="1:8" ht="19.149999999999999" customHeight="1" thickBot="1" x14ac:dyDescent="0.3">
      <c r="A120" s="181" t="s">
        <v>253</v>
      </c>
      <c r="B120" s="209" t="s">
        <v>254</v>
      </c>
      <c r="C120" s="43">
        <v>0</v>
      </c>
      <c r="D120" s="43">
        <v>12</v>
      </c>
      <c r="E120" s="43">
        <v>42</v>
      </c>
      <c r="F120" s="337"/>
      <c r="G120" s="195"/>
      <c r="H120" s="35"/>
    </row>
    <row r="121" spans="1:8" ht="16.5" thickBot="1" x14ac:dyDescent="0.3">
      <c r="A121" s="241" t="s">
        <v>255</v>
      </c>
      <c r="B121" s="242" t="s">
        <v>256</v>
      </c>
      <c r="C121" s="243">
        <v>0</v>
      </c>
      <c r="D121" s="243">
        <v>3</v>
      </c>
      <c r="E121" s="243">
        <v>12</v>
      </c>
      <c r="F121" s="157"/>
      <c r="G121" s="119"/>
    </row>
    <row r="122" spans="1:8" ht="16.5" thickBot="1" x14ac:dyDescent="0.3">
      <c r="A122" s="233" t="s">
        <v>257</v>
      </c>
      <c r="B122" s="234" t="s">
        <v>498</v>
      </c>
      <c r="C122" s="235">
        <v>0</v>
      </c>
      <c r="D122" s="235">
        <v>3</v>
      </c>
      <c r="E122" s="235">
        <v>12</v>
      </c>
      <c r="F122" s="157"/>
      <c r="G122" s="119"/>
    </row>
    <row r="123" spans="1:8" ht="16.5" thickBot="1" x14ac:dyDescent="0.3">
      <c r="A123" s="164" t="s">
        <v>258</v>
      </c>
      <c r="B123" s="4" t="s">
        <v>259</v>
      </c>
      <c r="C123" s="161">
        <v>0</v>
      </c>
      <c r="D123" s="161">
        <v>3</v>
      </c>
      <c r="E123" s="161">
        <v>9</v>
      </c>
      <c r="F123" s="157"/>
      <c r="G123" s="141"/>
    </row>
    <row r="124" spans="1:8" ht="16.5" thickBot="1" x14ac:dyDescent="0.3">
      <c r="A124" s="154" t="s">
        <v>260</v>
      </c>
      <c r="B124" s="36" t="s">
        <v>261</v>
      </c>
      <c r="C124" s="156">
        <v>0</v>
      </c>
      <c r="D124" s="156">
        <v>3</v>
      </c>
      <c r="E124" s="156">
        <v>9</v>
      </c>
      <c r="F124" s="157"/>
      <c r="G124" s="166"/>
    </row>
    <row r="125" spans="1:8" ht="16.5" thickBot="1" x14ac:dyDescent="0.3">
      <c r="A125" s="119"/>
      <c r="B125" s="334" t="s">
        <v>418</v>
      </c>
      <c r="C125" s="335"/>
      <c r="D125" s="335"/>
      <c r="E125" s="336"/>
      <c r="F125" s="244" t="str">
        <f>IF(COUNTA(F121:F124)&gt;0, SUM(F121:F124), "")</f>
        <v/>
      </c>
      <c r="G125" s="166"/>
    </row>
    <row r="126" spans="1:8" ht="17.25" thickTop="1" thickBot="1" x14ac:dyDescent="0.3">
      <c r="A126" s="119"/>
      <c r="B126" s="232" t="s">
        <v>178</v>
      </c>
      <c r="C126" s="48">
        <v>2</v>
      </c>
      <c r="D126" s="245"/>
      <c r="E126" s="169"/>
      <c r="F126" s="169"/>
      <c r="G126" s="119"/>
    </row>
    <row r="127" spans="1:8" ht="17.25" thickTop="1" thickBot="1" x14ac:dyDescent="0.3">
      <c r="A127" s="141"/>
      <c r="B127" s="174"/>
      <c r="C127" s="246"/>
      <c r="D127" s="119"/>
      <c r="E127" s="119"/>
      <c r="F127" s="119"/>
      <c r="G127" s="119"/>
    </row>
    <row r="128" spans="1:8" ht="16.5" thickBot="1" x14ac:dyDescent="0.3">
      <c r="A128" s="119"/>
      <c r="B128" s="170" t="s">
        <v>236</v>
      </c>
      <c r="C128" s="150" t="s">
        <v>211</v>
      </c>
      <c r="D128" s="171" t="s">
        <v>212</v>
      </c>
      <c r="E128" s="150" t="s">
        <v>262</v>
      </c>
      <c r="F128" s="247"/>
      <c r="G128" s="141"/>
    </row>
    <row r="129" spans="1:8" ht="16.5" customHeight="1" thickBot="1" x14ac:dyDescent="0.3">
      <c r="A129" s="40"/>
      <c r="B129" s="248" t="s">
        <v>184</v>
      </c>
      <c r="C129" s="308" t="s">
        <v>20</v>
      </c>
      <c r="D129" s="273" t="str">
        <f>IF(AND(synolo6&gt;=32, synolo6&lt;=42), synolo6,"")</f>
        <v/>
      </c>
      <c r="E129" s="249" t="s">
        <v>263</v>
      </c>
      <c r="F129" s="205"/>
      <c r="G129" s="119"/>
    </row>
    <row r="130" spans="1:8" ht="16.5" thickBot="1" x14ac:dyDescent="0.3">
      <c r="A130" s="119"/>
      <c r="B130" s="170" t="s">
        <v>183</v>
      </c>
      <c r="C130" s="309"/>
      <c r="D130" s="273"/>
      <c r="E130" s="166"/>
      <c r="F130" s="205"/>
      <c r="G130" s="119"/>
    </row>
    <row r="131" spans="1:8" ht="16.5" thickBot="1" x14ac:dyDescent="0.3">
      <c r="A131" s="119"/>
      <c r="B131" s="204" t="s">
        <v>182</v>
      </c>
      <c r="C131" s="309" t="s">
        <v>21</v>
      </c>
      <c r="D131" s="273" t="str">
        <f>IF(AND(synolo6&gt;=0, synolo6&lt;=31), synolo6,"")</f>
        <v/>
      </c>
      <c r="E131" s="213"/>
      <c r="F131" s="205"/>
      <c r="G131" s="119"/>
    </row>
    <row r="132" spans="1:8" ht="15.75" thickBot="1" x14ac:dyDescent="0.3">
      <c r="A132" s="119"/>
      <c r="B132" s="120"/>
      <c r="C132" s="119"/>
      <c r="D132" s="119"/>
      <c r="E132" s="169"/>
      <c r="F132" s="120"/>
      <c r="G132" s="119"/>
    </row>
    <row r="133" spans="1:8" s="28" customFormat="1" ht="24" customHeight="1" thickBot="1" x14ac:dyDescent="0.3">
      <c r="A133" s="119"/>
      <c r="B133" s="120"/>
      <c r="C133" s="143" t="s">
        <v>180</v>
      </c>
      <c r="D133" s="144"/>
      <c r="E133" s="144"/>
      <c r="F133" s="145"/>
      <c r="G133" s="146"/>
    </row>
    <row r="134" spans="1:8" ht="60.75" thickBot="1" x14ac:dyDescent="0.3">
      <c r="A134" s="119"/>
      <c r="B134" s="120"/>
      <c r="C134" s="178" t="s">
        <v>160</v>
      </c>
      <c r="D134" s="223" t="s">
        <v>161</v>
      </c>
      <c r="E134" s="179" t="s">
        <v>162</v>
      </c>
      <c r="F134" s="337" t="s">
        <v>159</v>
      </c>
      <c r="G134" s="250" t="s">
        <v>6</v>
      </c>
      <c r="H134" s="35"/>
    </row>
    <row r="135" spans="1:8" ht="16.5" thickBot="1" x14ac:dyDescent="0.3">
      <c r="A135" s="181" t="s">
        <v>264</v>
      </c>
      <c r="B135" s="209" t="s">
        <v>265</v>
      </c>
      <c r="C135" s="41">
        <v>0</v>
      </c>
      <c r="D135" s="41">
        <v>9</v>
      </c>
      <c r="E135" s="41">
        <v>33</v>
      </c>
      <c r="F135" s="337"/>
      <c r="G135" s="166"/>
      <c r="H135" s="35"/>
    </row>
    <row r="136" spans="1:8" ht="16.5" thickBot="1" x14ac:dyDescent="0.3">
      <c r="A136" s="164" t="s">
        <v>266</v>
      </c>
      <c r="B136" s="4" t="s">
        <v>267</v>
      </c>
      <c r="C136" s="161">
        <v>0</v>
      </c>
      <c r="D136" s="161">
        <v>3</v>
      </c>
      <c r="E136" s="161">
        <v>12</v>
      </c>
      <c r="F136" s="157"/>
      <c r="G136" s="158"/>
    </row>
    <row r="137" spans="1:8" ht="16.5" thickBot="1" x14ac:dyDescent="0.3">
      <c r="A137" s="154" t="s">
        <v>268</v>
      </c>
      <c r="B137" s="2" t="s">
        <v>269</v>
      </c>
      <c r="C137" s="185">
        <v>0</v>
      </c>
      <c r="D137" s="185">
        <v>3</v>
      </c>
      <c r="E137" s="185">
        <v>9</v>
      </c>
      <c r="F137" s="162"/>
      <c r="G137" s="119"/>
    </row>
    <row r="138" spans="1:8" ht="16.5" thickBot="1" x14ac:dyDescent="0.3">
      <c r="A138" s="5" t="s">
        <v>270</v>
      </c>
      <c r="B138" s="242" t="s">
        <v>53</v>
      </c>
      <c r="C138" s="243">
        <v>0</v>
      </c>
      <c r="D138" s="243">
        <v>3</v>
      </c>
      <c r="E138" s="243">
        <v>12</v>
      </c>
      <c r="F138" s="157"/>
      <c r="G138" s="119"/>
    </row>
    <row r="139" spans="1:8" ht="16.5" thickBot="1" x14ac:dyDescent="0.3">
      <c r="A139" s="119"/>
      <c r="B139" s="334" t="s">
        <v>418</v>
      </c>
      <c r="C139" s="335"/>
      <c r="D139" s="335"/>
      <c r="E139" s="336"/>
      <c r="F139" s="251" t="str">
        <f>IF(COUNTA(F136:F138)&gt;0, SUM(F136:F138), "")</f>
        <v/>
      </c>
      <c r="G139" s="166"/>
    </row>
    <row r="140" spans="1:8" ht="17.25" thickTop="1" thickBot="1" x14ac:dyDescent="0.3">
      <c r="A140" s="119"/>
      <c r="B140" s="232" t="s">
        <v>178</v>
      </c>
      <c r="C140" s="49">
        <v>1</v>
      </c>
      <c r="D140" s="245"/>
      <c r="E140" s="169"/>
      <c r="F140" s="169"/>
      <c r="G140" s="119"/>
    </row>
    <row r="141" spans="1:8" ht="17.25" thickTop="1" thickBot="1" x14ac:dyDescent="0.3">
      <c r="A141" s="119"/>
      <c r="B141" s="176"/>
      <c r="C141" s="246"/>
      <c r="D141" s="119"/>
      <c r="E141" s="119"/>
      <c r="F141" s="119"/>
      <c r="G141" s="119"/>
    </row>
    <row r="142" spans="1:8" ht="16.5" thickBot="1" x14ac:dyDescent="0.3">
      <c r="A142" s="119"/>
      <c r="B142" s="170" t="s">
        <v>236</v>
      </c>
      <c r="C142" s="171" t="s">
        <v>211</v>
      </c>
      <c r="D142" s="171" t="s">
        <v>212</v>
      </c>
      <c r="E142" s="201" t="s">
        <v>262</v>
      </c>
      <c r="F142" s="166"/>
      <c r="G142" s="119"/>
    </row>
    <row r="143" spans="1:8" ht="16.5" thickBot="1" x14ac:dyDescent="0.3">
      <c r="A143" s="119"/>
      <c r="B143" s="173" t="s">
        <v>184</v>
      </c>
      <c r="C143" s="315" t="s">
        <v>22</v>
      </c>
      <c r="D143" s="273" t="str">
        <f>IF(AND(synolo7&gt;=10, synolo7&lt;=33), synolo7,"")</f>
        <v/>
      </c>
      <c r="E143" s="252" t="s">
        <v>226</v>
      </c>
      <c r="F143" s="119"/>
      <c r="G143" s="119"/>
    </row>
    <row r="144" spans="1:8" ht="16.5" thickBot="1" x14ac:dyDescent="0.3">
      <c r="A144" s="119"/>
      <c r="B144" s="170" t="s">
        <v>183</v>
      </c>
      <c r="C144" s="315"/>
      <c r="D144" s="273"/>
      <c r="E144" s="162"/>
      <c r="F144" s="119"/>
      <c r="G144" s="119"/>
    </row>
    <row r="145" spans="1:8" ht="16.5" thickBot="1" x14ac:dyDescent="0.3">
      <c r="A145" s="119"/>
      <c r="B145" s="204" t="s">
        <v>182</v>
      </c>
      <c r="C145" s="316" t="s">
        <v>23</v>
      </c>
      <c r="D145" s="273" t="str">
        <f>IF(AND(synolo7&gt;=0, synolo7&lt;=9), synolo7,"")</f>
        <v/>
      </c>
      <c r="E145" s="213"/>
      <c r="F145" s="166"/>
      <c r="G145" s="119"/>
    </row>
    <row r="146" spans="1:8" ht="16.5" thickBot="1" x14ac:dyDescent="0.3">
      <c r="A146" s="119"/>
      <c r="B146" s="207"/>
      <c r="C146" s="253"/>
      <c r="D146" s="254"/>
      <c r="E146" s="119"/>
      <c r="F146" s="119"/>
      <c r="G146" s="119"/>
    </row>
    <row r="147" spans="1:8" s="28" customFormat="1" ht="24" customHeight="1" thickBot="1" x14ac:dyDescent="0.3">
      <c r="A147" s="119"/>
      <c r="B147" s="120"/>
      <c r="C147" s="143" t="s">
        <v>180</v>
      </c>
      <c r="D147" s="144"/>
      <c r="E147" s="144"/>
      <c r="F147" s="145"/>
      <c r="G147" s="146"/>
    </row>
    <row r="148" spans="1:8" ht="60.75" thickBot="1" x14ac:dyDescent="0.3">
      <c r="A148" s="119"/>
      <c r="B148" s="120"/>
      <c r="C148" s="178" t="s">
        <v>160</v>
      </c>
      <c r="D148" s="223" t="s">
        <v>161</v>
      </c>
      <c r="E148" s="179" t="s">
        <v>162</v>
      </c>
      <c r="F148" s="341" t="s">
        <v>159</v>
      </c>
      <c r="G148" s="250" t="s">
        <v>6</v>
      </c>
      <c r="H148" s="35"/>
    </row>
    <row r="149" spans="1:8" ht="16.5" thickBot="1" x14ac:dyDescent="0.3">
      <c r="A149" s="53" t="s">
        <v>272</v>
      </c>
      <c r="B149" s="255" t="s">
        <v>273</v>
      </c>
      <c r="C149" s="60">
        <v>0</v>
      </c>
      <c r="D149" s="61">
        <v>6</v>
      </c>
      <c r="E149" s="51">
        <v>24</v>
      </c>
      <c r="F149" s="354"/>
      <c r="G149" s="166"/>
      <c r="H149" s="35"/>
    </row>
    <row r="150" spans="1:8" ht="48" thickBot="1" x14ac:dyDescent="0.3">
      <c r="A150" s="256" t="s">
        <v>274</v>
      </c>
      <c r="B150" s="257" t="s">
        <v>275</v>
      </c>
      <c r="C150" s="258">
        <v>0</v>
      </c>
      <c r="D150" s="259">
        <v>3</v>
      </c>
      <c r="E150" s="260">
        <v>12</v>
      </c>
      <c r="F150" s="158"/>
      <c r="G150" s="158"/>
    </row>
    <row r="151" spans="1:8" ht="27.75" customHeight="1" thickBot="1" x14ac:dyDescent="0.3">
      <c r="A151" s="261" t="s">
        <v>276</v>
      </c>
      <c r="B151" s="262" t="s">
        <v>277</v>
      </c>
      <c r="C151" s="263">
        <v>0</v>
      </c>
      <c r="D151" s="264">
        <v>3</v>
      </c>
      <c r="E151" s="259">
        <v>12</v>
      </c>
      <c r="F151" s="157"/>
      <c r="G151" s="119"/>
    </row>
    <row r="152" spans="1:8" ht="16.5" thickBot="1" x14ac:dyDescent="0.3">
      <c r="A152" s="119"/>
      <c r="B152" s="334" t="s">
        <v>418</v>
      </c>
      <c r="C152" s="335"/>
      <c r="D152" s="335"/>
      <c r="E152" s="336"/>
      <c r="F152" s="265" t="str">
        <f>IF(COUNTA(F150:F151)&gt;0, SUM(F150:F151), "")</f>
        <v/>
      </c>
      <c r="G152" s="166"/>
    </row>
    <row r="153" spans="1:8" ht="17.25" thickTop="1" thickBot="1" x14ac:dyDescent="0.3">
      <c r="A153" s="119"/>
      <c r="B153" s="232" t="s">
        <v>178</v>
      </c>
      <c r="C153" s="48">
        <v>2</v>
      </c>
      <c r="D153" s="245"/>
      <c r="E153" s="169"/>
      <c r="F153" s="169"/>
      <c r="G153" s="119"/>
    </row>
    <row r="154" spans="1:8" ht="17.25" thickTop="1" thickBot="1" x14ac:dyDescent="0.3">
      <c r="A154" s="119"/>
      <c r="B154" s="232"/>
      <c r="C154" s="56"/>
      <c r="D154" s="119"/>
      <c r="E154" s="119"/>
      <c r="F154" s="119"/>
      <c r="G154" s="119"/>
    </row>
    <row r="155" spans="1:8" ht="16.5" thickBot="1" x14ac:dyDescent="0.3">
      <c r="A155" s="119"/>
      <c r="B155" s="170" t="s">
        <v>236</v>
      </c>
      <c r="C155" s="171" t="s">
        <v>211</v>
      </c>
      <c r="D155" s="171" t="s">
        <v>212</v>
      </c>
      <c r="E155" s="150" t="s">
        <v>262</v>
      </c>
      <c r="F155" s="119"/>
      <c r="G155" s="119"/>
    </row>
    <row r="156" spans="1:8" ht="16.5" thickBot="1" x14ac:dyDescent="0.3">
      <c r="A156" s="119"/>
      <c r="B156" s="173" t="s">
        <v>184</v>
      </c>
      <c r="C156" s="308" t="s">
        <v>24</v>
      </c>
      <c r="D156" s="273" t="str">
        <f>IF(AND(synolo8&gt;=15, synolo8&lt;=24), synolo8,"")</f>
        <v/>
      </c>
      <c r="E156" s="252" t="s">
        <v>263</v>
      </c>
      <c r="F156" s="166"/>
      <c r="G156" s="119"/>
    </row>
    <row r="157" spans="1:8" ht="16.5" thickBot="1" x14ac:dyDescent="0.3">
      <c r="A157" s="119"/>
      <c r="B157" s="170" t="s">
        <v>183</v>
      </c>
      <c r="C157" s="315"/>
      <c r="D157" s="273"/>
      <c r="E157" s="162"/>
      <c r="F157" s="119"/>
      <c r="G157" s="119"/>
    </row>
    <row r="158" spans="1:8" ht="16.5" thickBot="1" x14ac:dyDescent="0.3">
      <c r="A158" s="119"/>
      <c r="B158" s="204" t="s">
        <v>182</v>
      </c>
      <c r="C158" s="315" t="s">
        <v>17</v>
      </c>
      <c r="D158" s="273" t="str">
        <f>IF(AND(synolo8&gt;=0, synolo8&lt;=14), synolo8,"")</f>
        <v/>
      </c>
      <c r="E158" s="213"/>
      <c r="F158" s="166"/>
      <c r="G158" s="119"/>
    </row>
    <row r="159" spans="1:8" s="28" customFormat="1" ht="16.5" thickBot="1" x14ac:dyDescent="0.3">
      <c r="A159" s="119"/>
      <c r="B159" s="207"/>
      <c r="C159" s="142"/>
      <c r="D159" s="169"/>
      <c r="E159" s="144"/>
      <c r="F159" s="141"/>
      <c r="G159" s="119"/>
    </row>
    <row r="160" spans="1:8" s="28" customFormat="1" ht="24" customHeight="1" thickBot="1" x14ac:dyDescent="0.3">
      <c r="A160" s="119"/>
      <c r="B160" s="120"/>
      <c r="C160" s="143" t="s">
        <v>180</v>
      </c>
      <c r="D160" s="144"/>
      <c r="E160" s="144"/>
      <c r="F160" s="145"/>
      <c r="G160" s="146"/>
    </row>
    <row r="161" spans="1:8" ht="60.75" thickBot="1" x14ac:dyDescent="0.3">
      <c r="A161" s="119"/>
      <c r="B161" s="120"/>
      <c r="C161" s="178" t="s">
        <v>160</v>
      </c>
      <c r="D161" s="223" t="s">
        <v>161</v>
      </c>
      <c r="E161" s="179" t="s">
        <v>162</v>
      </c>
      <c r="F161" s="337" t="s">
        <v>159</v>
      </c>
      <c r="G161" s="250" t="s">
        <v>6</v>
      </c>
      <c r="H161" s="35"/>
    </row>
    <row r="162" spans="1:8" ht="15.75" x14ac:dyDescent="0.25">
      <c r="A162" s="347" t="s">
        <v>278</v>
      </c>
      <c r="B162" s="266" t="s">
        <v>279</v>
      </c>
      <c r="C162" s="349">
        <v>0</v>
      </c>
      <c r="D162" s="349">
        <v>24</v>
      </c>
      <c r="E162" s="349">
        <v>75</v>
      </c>
      <c r="F162" s="337"/>
      <c r="G162" s="166"/>
      <c r="H162" s="35"/>
    </row>
    <row r="163" spans="1:8" ht="16.5" thickBot="1" x14ac:dyDescent="0.3">
      <c r="A163" s="348"/>
      <c r="B163" s="225" t="s">
        <v>280</v>
      </c>
      <c r="C163" s="350"/>
      <c r="D163" s="350"/>
      <c r="E163" s="350"/>
      <c r="F163" s="166"/>
      <c r="G163" s="213"/>
    </row>
    <row r="164" spans="1:8" ht="32.25" thickBot="1" x14ac:dyDescent="0.3">
      <c r="A164" s="164" t="s">
        <v>281</v>
      </c>
      <c r="B164" s="4" t="s">
        <v>282</v>
      </c>
      <c r="C164" s="161">
        <v>0</v>
      </c>
      <c r="D164" s="161">
        <v>3</v>
      </c>
      <c r="E164" s="161">
        <v>6</v>
      </c>
      <c r="F164" s="189"/>
      <c r="G164" s="169"/>
    </row>
    <row r="165" spans="1:8" ht="32.25" thickBot="1" x14ac:dyDescent="0.3">
      <c r="A165" s="241" t="s">
        <v>283</v>
      </c>
      <c r="B165" s="242" t="s">
        <v>284</v>
      </c>
      <c r="C165" s="243">
        <v>0</v>
      </c>
      <c r="D165" s="243" t="s">
        <v>219</v>
      </c>
      <c r="E165" s="243">
        <v>12</v>
      </c>
      <c r="F165" s="157"/>
      <c r="G165" s="166"/>
    </row>
    <row r="166" spans="1:8" ht="32.25" thickBot="1" x14ac:dyDescent="0.3">
      <c r="A166" s="164" t="s">
        <v>285</v>
      </c>
      <c r="B166" s="4" t="s">
        <v>286</v>
      </c>
      <c r="C166" s="161">
        <v>0</v>
      </c>
      <c r="D166" s="161">
        <v>3</v>
      </c>
      <c r="E166" s="161">
        <v>9</v>
      </c>
      <c r="F166" s="157"/>
      <c r="G166" s="119"/>
    </row>
    <row r="167" spans="1:8" ht="16.5" thickBot="1" x14ac:dyDescent="0.3">
      <c r="A167" s="241" t="s">
        <v>287</v>
      </c>
      <c r="B167" s="242" t="s">
        <v>288</v>
      </c>
      <c r="C167" s="243">
        <v>0</v>
      </c>
      <c r="D167" s="243">
        <v>3</v>
      </c>
      <c r="E167" s="243">
        <v>12</v>
      </c>
      <c r="F167" s="157"/>
      <c r="G167" s="166"/>
    </row>
    <row r="168" spans="1:8" ht="16.5" thickBot="1" x14ac:dyDescent="0.3">
      <c r="A168" s="154" t="s">
        <v>289</v>
      </c>
      <c r="B168" s="2" t="s">
        <v>290</v>
      </c>
      <c r="C168" s="185">
        <v>0</v>
      </c>
      <c r="D168" s="185">
        <v>3</v>
      </c>
      <c r="E168" s="185">
        <v>9</v>
      </c>
      <c r="F168" s="157"/>
      <c r="G168" s="166"/>
    </row>
    <row r="169" spans="1:8" ht="16.5" thickBot="1" x14ac:dyDescent="0.3">
      <c r="A169" s="164" t="s">
        <v>291</v>
      </c>
      <c r="B169" s="4" t="s">
        <v>499</v>
      </c>
      <c r="C169" s="161">
        <v>0</v>
      </c>
      <c r="D169" s="161">
        <v>3</v>
      </c>
      <c r="E169" s="161">
        <v>9</v>
      </c>
      <c r="F169" s="157"/>
      <c r="G169" s="119"/>
    </row>
    <row r="170" spans="1:8" ht="16.5" thickBot="1" x14ac:dyDescent="0.3">
      <c r="A170" s="164" t="s">
        <v>292</v>
      </c>
      <c r="B170" s="4" t="s">
        <v>293</v>
      </c>
      <c r="C170" s="161">
        <v>0</v>
      </c>
      <c r="D170" s="161">
        <v>3</v>
      </c>
      <c r="E170" s="161">
        <v>9</v>
      </c>
      <c r="F170" s="157"/>
      <c r="G170" s="166"/>
    </row>
    <row r="171" spans="1:8" ht="16.5" thickBot="1" x14ac:dyDescent="0.3">
      <c r="A171" s="164" t="s">
        <v>294</v>
      </c>
      <c r="B171" s="4" t="s">
        <v>295</v>
      </c>
      <c r="C171" s="161">
        <v>0</v>
      </c>
      <c r="D171" s="161">
        <v>3</v>
      </c>
      <c r="E171" s="161">
        <v>9</v>
      </c>
      <c r="F171" s="157"/>
      <c r="G171" s="166"/>
    </row>
    <row r="172" spans="1:8" ht="16.5" thickBot="1" x14ac:dyDescent="0.3">
      <c r="A172" s="267"/>
      <c r="B172" s="334" t="s">
        <v>418</v>
      </c>
      <c r="C172" s="335"/>
      <c r="D172" s="335"/>
      <c r="E172" s="336"/>
      <c r="F172" s="265" t="str">
        <f>IF(COUNTA(F164:F171)&gt;0, SUM(F164:F171), "")</f>
        <v/>
      </c>
      <c r="G172" s="166"/>
    </row>
    <row r="173" spans="1:8" ht="17.25" thickTop="1" thickBot="1" x14ac:dyDescent="0.3">
      <c r="A173" s="119"/>
      <c r="B173" s="232" t="s">
        <v>178</v>
      </c>
      <c r="C173" s="50">
        <v>2</v>
      </c>
      <c r="D173" s="245"/>
      <c r="E173" s="169"/>
      <c r="F173" s="169"/>
      <c r="G173" s="119"/>
    </row>
    <row r="174" spans="1:8" s="28" customFormat="1" ht="16.5" thickBot="1" x14ac:dyDescent="0.3">
      <c r="A174" s="119"/>
      <c r="B174" s="174"/>
      <c r="C174" s="56"/>
      <c r="D174" s="141"/>
      <c r="E174" s="141"/>
      <c r="F174" s="141"/>
      <c r="G174" s="119"/>
    </row>
    <row r="175" spans="1:8" ht="16.5" thickBot="1" x14ac:dyDescent="0.3">
      <c r="A175" s="119"/>
      <c r="B175" s="170" t="s">
        <v>236</v>
      </c>
      <c r="C175" s="150" t="s">
        <v>211</v>
      </c>
      <c r="D175" s="150" t="s">
        <v>212</v>
      </c>
      <c r="E175" s="201" t="s">
        <v>262</v>
      </c>
      <c r="F175" s="205"/>
      <c r="G175" s="119"/>
    </row>
    <row r="176" spans="1:8" ht="16.5" thickBot="1" x14ac:dyDescent="0.3">
      <c r="A176" s="119"/>
      <c r="B176" s="173" t="s">
        <v>184</v>
      </c>
      <c r="C176" s="317" t="s">
        <v>25</v>
      </c>
      <c r="D176" s="169" t="str">
        <f>IF(AND(synolo9&gt;=51, synolo9&lt;=75), synolo9,"")</f>
        <v/>
      </c>
      <c r="E176" s="268" t="s">
        <v>263</v>
      </c>
      <c r="F176" s="205"/>
      <c r="G176" s="119"/>
    </row>
    <row r="177" spans="1:8" ht="16.5" thickBot="1" x14ac:dyDescent="0.3">
      <c r="A177" s="119"/>
      <c r="B177" s="170" t="s">
        <v>183</v>
      </c>
      <c r="C177" s="309" t="s">
        <v>26</v>
      </c>
      <c r="D177" s="273" t="str">
        <f>IF(AND(synolo9&gt;=22, synolo9&lt;=50), synolo9,"")</f>
        <v/>
      </c>
      <c r="E177" s="269"/>
      <c r="F177" s="205"/>
      <c r="G177" s="119"/>
    </row>
    <row r="178" spans="1:8" ht="16.5" thickBot="1" x14ac:dyDescent="0.3">
      <c r="A178" s="119"/>
      <c r="B178" s="204" t="s">
        <v>182</v>
      </c>
      <c r="C178" s="309" t="s">
        <v>27</v>
      </c>
      <c r="D178" s="273" t="str">
        <f>IF(AND(synolo9&gt;=0, synolo9&lt;=21), synolo9,"")</f>
        <v/>
      </c>
      <c r="E178" s="279"/>
      <c r="F178" s="205"/>
      <c r="G178" s="119"/>
    </row>
    <row r="179" spans="1:8" s="28" customFormat="1" ht="15.75" x14ac:dyDescent="0.25">
      <c r="A179" s="119"/>
      <c r="B179" s="207"/>
      <c r="C179" s="142"/>
      <c r="D179" s="270"/>
      <c r="E179" s="270"/>
      <c r="F179" s="271"/>
      <c r="G179" s="119"/>
    </row>
    <row r="180" spans="1:8" s="28" customFormat="1" ht="16.5" thickBot="1" x14ac:dyDescent="0.3">
      <c r="A180" s="119"/>
      <c r="B180" s="207"/>
      <c r="C180" s="142"/>
      <c r="D180" s="271"/>
      <c r="E180" s="271"/>
      <c r="F180" s="271"/>
      <c r="G180" s="119"/>
    </row>
    <row r="181" spans="1:8" s="28" customFormat="1" ht="24" customHeight="1" thickBot="1" x14ac:dyDescent="0.3">
      <c r="A181" s="119"/>
      <c r="B181" s="120"/>
      <c r="C181" s="143" t="s">
        <v>180</v>
      </c>
      <c r="D181" s="144"/>
      <c r="E181" s="144"/>
      <c r="F181" s="145"/>
      <c r="G181" s="146"/>
    </row>
    <row r="182" spans="1:8" ht="60.75" thickBot="1" x14ac:dyDescent="0.3">
      <c r="A182" s="119"/>
      <c r="B182" s="120"/>
      <c r="C182" s="178" t="s">
        <v>160</v>
      </c>
      <c r="D182" s="223" t="s">
        <v>161</v>
      </c>
      <c r="E182" s="179" t="s">
        <v>162</v>
      </c>
      <c r="F182" s="341" t="s">
        <v>159</v>
      </c>
      <c r="G182" s="250" t="s">
        <v>6</v>
      </c>
      <c r="H182" s="35"/>
    </row>
    <row r="183" spans="1:8" ht="16.5" thickBot="1" x14ac:dyDescent="0.3">
      <c r="A183" s="181" t="s">
        <v>296</v>
      </c>
      <c r="B183" s="272" t="s">
        <v>297</v>
      </c>
      <c r="C183" s="43">
        <v>0</v>
      </c>
      <c r="D183" s="43">
        <v>42</v>
      </c>
      <c r="E183" s="43">
        <v>114</v>
      </c>
      <c r="F183" s="337"/>
      <c r="G183" s="166"/>
      <c r="H183" s="35"/>
    </row>
    <row r="184" spans="1:8" ht="32.25" thickBot="1" x14ac:dyDescent="0.3">
      <c r="A184" s="164" t="s">
        <v>298</v>
      </c>
      <c r="B184" s="4" t="s">
        <v>299</v>
      </c>
      <c r="C184" s="161">
        <v>0</v>
      </c>
      <c r="D184" s="161">
        <v>3</v>
      </c>
      <c r="E184" s="161">
        <v>9</v>
      </c>
      <c r="F184" s="189"/>
      <c r="G184" s="169"/>
    </row>
    <row r="185" spans="1:8" ht="32.25" thickBot="1" x14ac:dyDescent="0.3">
      <c r="A185" s="164" t="s">
        <v>300</v>
      </c>
      <c r="B185" s="4" t="s">
        <v>301</v>
      </c>
      <c r="C185" s="161">
        <v>0</v>
      </c>
      <c r="D185" s="161" t="s">
        <v>219</v>
      </c>
      <c r="E185" s="161">
        <v>9</v>
      </c>
      <c r="F185" s="189"/>
      <c r="G185" s="119"/>
    </row>
    <row r="186" spans="1:8" ht="22.15" customHeight="1" thickBot="1" x14ac:dyDescent="0.3">
      <c r="A186" s="164" t="s">
        <v>302</v>
      </c>
      <c r="B186" s="4" t="s">
        <v>303</v>
      </c>
      <c r="C186" s="161">
        <v>0</v>
      </c>
      <c r="D186" s="161">
        <v>3</v>
      </c>
      <c r="E186" s="161">
        <v>9</v>
      </c>
      <c r="F186" s="158"/>
      <c r="G186" s="166"/>
    </row>
    <row r="187" spans="1:8" ht="23.45" customHeight="1" thickBot="1" x14ac:dyDescent="0.3">
      <c r="A187" s="241" t="s">
        <v>304</v>
      </c>
      <c r="B187" s="242" t="s">
        <v>305</v>
      </c>
      <c r="C187" s="243">
        <v>0</v>
      </c>
      <c r="D187" s="243">
        <v>3</v>
      </c>
      <c r="E187" s="243">
        <v>12</v>
      </c>
      <c r="F187" s="273"/>
      <c r="G187" s="166"/>
    </row>
    <row r="188" spans="1:8" ht="32.450000000000003" customHeight="1" thickBot="1" x14ac:dyDescent="0.3">
      <c r="A188" s="164" t="s">
        <v>306</v>
      </c>
      <c r="B188" s="4" t="s">
        <v>307</v>
      </c>
      <c r="C188" s="161">
        <v>0</v>
      </c>
      <c r="D188" s="161">
        <v>3</v>
      </c>
      <c r="E188" s="161">
        <v>9</v>
      </c>
      <c r="F188" s="189"/>
      <c r="G188" s="119"/>
    </row>
    <row r="189" spans="1:8" ht="32.25" thickBot="1" x14ac:dyDescent="0.3">
      <c r="A189" s="154" t="s">
        <v>308</v>
      </c>
      <c r="B189" s="2" t="s">
        <v>309</v>
      </c>
      <c r="C189" s="185">
        <v>0</v>
      </c>
      <c r="D189" s="185">
        <v>3</v>
      </c>
      <c r="E189" s="185">
        <v>6</v>
      </c>
      <c r="F189" s="157"/>
      <c r="G189" s="119"/>
    </row>
    <row r="190" spans="1:8" ht="32.25" thickBot="1" x14ac:dyDescent="0.3">
      <c r="A190" s="164" t="s">
        <v>310</v>
      </c>
      <c r="B190" s="4" t="s">
        <v>311</v>
      </c>
      <c r="C190" s="161">
        <v>0</v>
      </c>
      <c r="D190" s="161">
        <v>3</v>
      </c>
      <c r="E190" s="161">
        <v>6</v>
      </c>
      <c r="F190" s="158"/>
      <c r="G190" s="166"/>
    </row>
    <row r="191" spans="1:8" ht="32.25" thickBot="1" x14ac:dyDescent="0.3">
      <c r="A191" s="164" t="s">
        <v>312</v>
      </c>
      <c r="B191" s="4" t="s">
        <v>313</v>
      </c>
      <c r="C191" s="161">
        <v>0</v>
      </c>
      <c r="D191" s="161">
        <v>3</v>
      </c>
      <c r="E191" s="161">
        <v>6</v>
      </c>
      <c r="F191" s="157"/>
      <c r="G191" s="119"/>
    </row>
    <row r="192" spans="1:8" ht="19.899999999999999" customHeight="1" thickBot="1" x14ac:dyDescent="0.3">
      <c r="A192" s="154" t="s">
        <v>314</v>
      </c>
      <c r="B192" s="2" t="s">
        <v>315</v>
      </c>
      <c r="C192" s="185">
        <v>0</v>
      </c>
      <c r="D192" s="185">
        <v>3</v>
      </c>
      <c r="E192" s="185">
        <v>9</v>
      </c>
      <c r="F192" s="158"/>
      <c r="G192" s="166"/>
    </row>
    <row r="193" spans="1:7" ht="32.25" thickBot="1" x14ac:dyDescent="0.3">
      <c r="A193" s="164" t="s">
        <v>316</v>
      </c>
      <c r="B193" s="4" t="s">
        <v>317</v>
      </c>
      <c r="C193" s="161">
        <v>0</v>
      </c>
      <c r="D193" s="161">
        <v>3</v>
      </c>
      <c r="E193" s="161">
        <v>9</v>
      </c>
      <c r="F193" s="157"/>
      <c r="G193" s="119"/>
    </row>
    <row r="194" spans="1:7" ht="21" customHeight="1" thickBot="1" x14ac:dyDescent="0.3">
      <c r="A194" s="164" t="s">
        <v>318</v>
      </c>
      <c r="B194" s="4" t="s">
        <v>319</v>
      </c>
      <c r="C194" s="161">
        <v>0</v>
      </c>
      <c r="D194" s="161">
        <v>3</v>
      </c>
      <c r="E194" s="161">
        <v>9</v>
      </c>
      <c r="F194" s="157"/>
      <c r="G194" s="119"/>
    </row>
    <row r="195" spans="1:7" ht="19.149999999999999" customHeight="1" thickBot="1" x14ac:dyDescent="0.3">
      <c r="A195" s="164" t="s">
        <v>320</v>
      </c>
      <c r="B195" s="4" t="s">
        <v>321</v>
      </c>
      <c r="C195" s="161">
        <v>0</v>
      </c>
      <c r="D195" s="161">
        <v>3</v>
      </c>
      <c r="E195" s="161">
        <v>6</v>
      </c>
      <c r="F195" s="158"/>
      <c r="G195" s="166"/>
    </row>
    <row r="196" spans="1:7" ht="18" customHeight="1" thickBot="1" x14ac:dyDescent="0.3">
      <c r="A196" s="164" t="s">
        <v>322</v>
      </c>
      <c r="B196" s="4" t="s">
        <v>323</v>
      </c>
      <c r="C196" s="161">
        <v>0</v>
      </c>
      <c r="D196" s="161">
        <v>3</v>
      </c>
      <c r="E196" s="161">
        <v>6</v>
      </c>
      <c r="F196" s="273"/>
      <c r="G196" s="166"/>
    </row>
    <row r="197" spans="1:7" ht="16.5" thickBot="1" x14ac:dyDescent="0.3">
      <c r="A197" s="164" t="s">
        <v>324</v>
      </c>
      <c r="B197" s="4" t="s">
        <v>325</v>
      </c>
      <c r="C197" s="161">
        <v>0</v>
      </c>
      <c r="D197" s="161">
        <v>3</v>
      </c>
      <c r="E197" s="161">
        <v>9</v>
      </c>
      <c r="F197" s="157"/>
      <c r="G197" s="119"/>
    </row>
    <row r="198" spans="1:7" ht="16.5" thickBot="1" x14ac:dyDescent="0.3">
      <c r="A198" s="119"/>
      <c r="B198" s="334" t="s">
        <v>418</v>
      </c>
      <c r="C198" s="335"/>
      <c r="D198" s="335"/>
      <c r="E198" s="336"/>
      <c r="F198" s="274" t="str">
        <f>IF(COUNTA(F184:F197)&gt;0, SUM(F184:F197), "")</f>
        <v/>
      </c>
      <c r="G198" s="119"/>
    </row>
    <row r="199" spans="1:7" ht="17.25" thickTop="1" thickBot="1" x14ac:dyDescent="0.3">
      <c r="A199" s="119"/>
      <c r="B199" s="232" t="s">
        <v>178</v>
      </c>
      <c r="C199" s="42">
        <v>1</v>
      </c>
      <c r="D199" s="245"/>
      <c r="E199" s="169"/>
      <c r="F199" s="119"/>
      <c r="G199" s="119"/>
    </row>
    <row r="200" spans="1:7" ht="17.25" thickTop="1" thickBot="1" x14ac:dyDescent="0.3">
      <c r="A200" s="119"/>
      <c r="B200" s="176"/>
      <c r="C200" s="56"/>
      <c r="D200" s="119"/>
      <c r="E200" s="119"/>
      <c r="F200" s="119"/>
      <c r="G200" s="119"/>
    </row>
    <row r="201" spans="1:7" ht="16.5" thickBot="1" x14ac:dyDescent="0.3">
      <c r="A201" s="119"/>
      <c r="B201" s="170" t="s">
        <v>236</v>
      </c>
      <c r="C201" s="171" t="s">
        <v>211</v>
      </c>
      <c r="D201" s="150" t="s">
        <v>212</v>
      </c>
      <c r="E201" s="201" t="s">
        <v>262</v>
      </c>
      <c r="F201" s="166"/>
      <c r="G201" s="119"/>
    </row>
    <row r="202" spans="1:7" ht="16.5" thickBot="1" x14ac:dyDescent="0.3">
      <c r="A202" s="119"/>
      <c r="B202" s="173" t="s">
        <v>184</v>
      </c>
      <c r="C202" s="308" t="s">
        <v>28</v>
      </c>
      <c r="D202" s="273" t="str">
        <f>IF(AND(synolo10&gt;=84, synolo10&lt;=114), synolo10,"")</f>
        <v/>
      </c>
      <c r="E202" s="268" t="s">
        <v>226</v>
      </c>
      <c r="F202" s="166"/>
      <c r="G202" s="119"/>
    </row>
    <row r="203" spans="1:7" ht="16.5" thickBot="1" x14ac:dyDescent="0.3">
      <c r="A203" s="119"/>
      <c r="B203" s="170" t="s">
        <v>183</v>
      </c>
      <c r="C203" s="317" t="s">
        <v>29</v>
      </c>
      <c r="D203" s="157" t="str">
        <f>IF(AND(synolo10&gt;=46, synolo10&lt;=83), synolo10,"")</f>
        <v/>
      </c>
      <c r="E203" s="275"/>
      <c r="F203" s="119"/>
      <c r="G203" s="119"/>
    </row>
    <row r="204" spans="1:7" ht="16.5" thickBot="1" x14ac:dyDescent="0.3">
      <c r="A204" s="119"/>
      <c r="B204" s="204" t="s">
        <v>182</v>
      </c>
      <c r="C204" s="308" t="s">
        <v>30</v>
      </c>
      <c r="D204" s="144" t="str">
        <f>IF(AND(synolo10&gt;=0, synolo10&lt;=45), synolo10,"")</f>
        <v/>
      </c>
      <c r="E204" s="279"/>
      <c r="F204" s="166"/>
      <c r="G204" s="119"/>
    </row>
    <row r="205" spans="1:7" ht="15.75" x14ac:dyDescent="0.25">
      <c r="A205" s="119"/>
      <c r="B205" s="207"/>
      <c r="C205" s="237"/>
      <c r="D205" s="270"/>
      <c r="E205" s="270"/>
      <c r="F205" s="119"/>
      <c r="G205" s="119"/>
    </row>
    <row r="206" spans="1:7" ht="15.75" x14ac:dyDescent="0.25">
      <c r="A206" s="119"/>
      <c r="B206" s="207"/>
      <c r="C206" s="237"/>
      <c r="D206" s="120"/>
      <c r="E206" s="120"/>
      <c r="F206" s="119"/>
      <c r="G206" s="119"/>
    </row>
    <row r="207" spans="1:7" ht="16.5" thickBot="1" x14ac:dyDescent="0.3">
      <c r="A207" s="119"/>
      <c r="B207" s="207"/>
      <c r="C207" s="237"/>
      <c r="D207" s="120"/>
      <c r="E207" s="120"/>
      <c r="F207" s="119"/>
      <c r="G207" s="119"/>
    </row>
    <row r="208" spans="1:7" s="28" customFormat="1" ht="24" customHeight="1" thickBot="1" x14ac:dyDescent="0.3">
      <c r="A208" s="119"/>
      <c r="B208" s="120"/>
      <c r="C208" s="143" t="s">
        <v>180</v>
      </c>
      <c r="D208" s="144"/>
      <c r="E208" s="144"/>
      <c r="F208" s="145"/>
      <c r="G208" s="146"/>
    </row>
    <row r="209" spans="1:8" ht="60.75" thickBot="1" x14ac:dyDescent="0.3">
      <c r="A209" s="119"/>
      <c r="B209" s="120"/>
      <c r="C209" s="178" t="s">
        <v>160</v>
      </c>
      <c r="D209" s="223" t="s">
        <v>161</v>
      </c>
      <c r="E209" s="179" t="s">
        <v>162</v>
      </c>
      <c r="F209" s="337" t="s">
        <v>159</v>
      </c>
      <c r="G209" s="208" t="s">
        <v>6</v>
      </c>
    </row>
    <row r="210" spans="1:8" ht="16.5" thickBot="1" x14ac:dyDescent="0.3">
      <c r="A210" s="181" t="s">
        <v>326</v>
      </c>
      <c r="B210" s="209" t="s">
        <v>327</v>
      </c>
      <c r="C210" s="43">
        <v>0</v>
      </c>
      <c r="D210" s="43">
        <v>33</v>
      </c>
      <c r="E210" s="43">
        <v>99</v>
      </c>
      <c r="F210" s="337"/>
      <c r="G210" s="166"/>
      <c r="H210" s="35"/>
    </row>
    <row r="211" spans="1:8" ht="16.5" thickBot="1" x14ac:dyDescent="0.3">
      <c r="A211" s="164" t="s">
        <v>441</v>
      </c>
      <c r="B211" s="4" t="s">
        <v>328</v>
      </c>
      <c r="C211" s="161">
        <v>0</v>
      </c>
      <c r="D211" s="161">
        <v>3</v>
      </c>
      <c r="E211" s="161">
        <v>6</v>
      </c>
      <c r="F211" s="158"/>
      <c r="G211" s="158"/>
    </row>
    <row r="212" spans="1:8" ht="16.5" thickBot="1" x14ac:dyDescent="0.3">
      <c r="A212" s="164" t="s">
        <v>329</v>
      </c>
      <c r="B212" s="4" t="s">
        <v>330</v>
      </c>
      <c r="C212" s="161">
        <v>0</v>
      </c>
      <c r="D212" s="161">
        <v>3</v>
      </c>
      <c r="E212" s="161">
        <v>6</v>
      </c>
      <c r="F212" s="189"/>
      <c r="G212" s="166"/>
    </row>
    <row r="213" spans="1:8" ht="32.25" thickBot="1" x14ac:dyDescent="0.3">
      <c r="A213" s="164" t="s">
        <v>331</v>
      </c>
      <c r="B213" s="4" t="s">
        <v>332</v>
      </c>
      <c r="C213" s="161">
        <v>0</v>
      </c>
      <c r="D213" s="161">
        <v>3</v>
      </c>
      <c r="E213" s="161">
        <v>6</v>
      </c>
      <c r="F213" s="189"/>
      <c r="G213" s="119"/>
    </row>
    <row r="214" spans="1:8" ht="16.5" thickBot="1" x14ac:dyDescent="0.3">
      <c r="A214" s="164" t="s">
        <v>333</v>
      </c>
      <c r="B214" s="4" t="s">
        <v>334</v>
      </c>
      <c r="C214" s="161">
        <v>0</v>
      </c>
      <c r="D214" s="161">
        <v>3</v>
      </c>
      <c r="E214" s="161">
        <v>6</v>
      </c>
      <c r="F214" s="189"/>
      <c r="G214" s="166"/>
    </row>
    <row r="215" spans="1:8" ht="16.5" thickBot="1" x14ac:dyDescent="0.3">
      <c r="A215" s="233" t="s">
        <v>335</v>
      </c>
      <c r="B215" s="234" t="s">
        <v>336</v>
      </c>
      <c r="C215" s="235">
        <v>0</v>
      </c>
      <c r="D215" s="235">
        <v>3</v>
      </c>
      <c r="E215" s="235">
        <v>12</v>
      </c>
      <c r="F215" s="189"/>
      <c r="G215" s="119"/>
    </row>
    <row r="216" spans="1:8" ht="16.5" thickBot="1" x14ac:dyDescent="0.3">
      <c r="A216" s="241" t="s">
        <v>337</v>
      </c>
      <c r="B216" s="242" t="s">
        <v>338</v>
      </c>
      <c r="C216" s="243">
        <v>0</v>
      </c>
      <c r="D216" s="243">
        <v>3</v>
      </c>
      <c r="E216" s="243">
        <v>12</v>
      </c>
      <c r="F216" s="157"/>
      <c r="G216" s="166"/>
    </row>
    <row r="217" spans="1:8" ht="32.25" thickBot="1" x14ac:dyDescent="0.3">
      <c r="A217" s="154" t="s">
        <v>339</v>
      </c>
      <c r="B217" s="2" t="s">
        <v>340</v>
      </c>
      <c r="C217" s="185">
        <v>0</v>
      </c>
      <c r="D217" s="185">
        <v>3</v>
      </c>
      <c r="E217" s="185">
        <v>9</v>
      </c>
      <c r="F217" s="119"/>
      <c r="G217" s="166"/>
    </row>
    <row r="218" spans="1:8" ht="16.5" thickBot="1" x14ac:dyDescent="0.3">
      <c r="A218" s="241" t="s">
        <v>490</v>
      </c>
      <c r="B218" s="242" t="s">
        <v>341</v>
      </c>
      <c r="C218" s="243">
        <v>0</v>
      </c>
      <c r="D218" s="243">
        <v>3</v>
      </c>
      <c r="E218" s="243">
        <v>12</v>
      </c>
      <c r="F218" s="189"/>
      <c r="G218" s="166"/>
    </row>
    <row r="219" spans="1:8" ht="16.5" thickBot="1" x14ac:dyDescent="0.3">
      <c r="A219" s="233" t="s">
        <v>342</v>
      </c>
      <c r="B219" s="234" t="s">
        <v>343</v>
      </c>
      <c r="C219" s="235">
        <v>0</v>
      </c>
      <c r="D219" s="235">
        <v>3</v>
      </c>
      <c r="E219" s="235">
        <v>12</v>
      </c>
      <c r="F219" s="157"/>
      <c r="G219" s="119"/>
    </row>
    <row r="220" spans="1:8" ht="16.5" thickBot="1" x14ac:dyDescent="0.3">
      <c r="A220" s="164" t="s">
        <v>344</v>
      </c>
      <c r="B220" s="276" t="s">
        <v>345</v>
      </c>
      <c r="C220" s="185">
        <v>0</v>
      </c>
      <c r="D220" s="185">
        <v>3</v>
      </c>
      <c r="E220" s="185">
        <v>9</v>
      </c>
      <c r="F220" s="162"/>
      <c r="G220" s="119"/>
    </row>
    <row r="221" spans="1:8" ht="15" customHeight="1" thickBot="1" x14ac:dyDescent="0.3">
      <c r="A221" s="164" t="s">
        <v>346</v>
      </c>
      <c r="B221" s="276" t="s">
        <v>347</v>
      </c>
      <c r="C221" s="185">
        <v>0</v>
      </c>
      <c r="D221" s="185">
        <v>3</v>
      </c>
      <c r="E221" s="185">
        <v>9</v>
      </c>
      <c r="F221" s="157"/>
      <c r="G221" s="166"/>
    </row>
    <row r="222" spans="1:8" s="3" customFormat="1" ht="15" customHeight="1" thickBot="1" x14ac:dyDescent="0.3">
      <c r="A222" s="206"/>
      <c r="B222" s="331" t="s">
        <v>418</v>
      </c>
      <c r="C222" s="332"/>
      <c r="D222" s="332"/>
      <c r="E222" s="333"/>
      <c r="F222" s="251" t="str">
        <f>IF(COUNTA(F211:F221)&gt;0, SUM(F211:F221), "")</f>
        <v/>
      </c>
      <c r="G222" s="166"/>
    </row>
    <row r="223" spans="1:8" s="3" customFormat="1" ht="15" customHeight="1" thickTop="1" thickBot="1" x14ac:dyDescent="0.3">
      <c r="A223" s="206"/>
      <c r="B223" s="232" t="s">
        <v>178</v>
      </c>
      <c r="C223" s="42">
        <v>4</v>
      </c>
      <c r="D223" s="245"/>
      <c r="E223" s="169"/>
      <c r="F223" s="169"/>
      <c r="G223" s="141"/>
    </row>
    <row r="224" spans="1:8" s="3" customFormat="1" ht="15" customHeight="1" thickTop="1" thickBot="1" x14ac:dyDescent="0.3">
      <c r="A224" s="206"/>
      <c r="B224" s="176"/>
      <c r="C224" s="56"/>
      <c r="D224" s="119"/>
      <c r="E224" s="119"/>
      <c r="F224" s="141"/>
      <c r="G224" s="141"/>
    </row>
    <row r="225" spans="1:8" s="3" customFormat="1" ht="15.75" customHeight="1" thickBot="1" x14ac:dyDescent="0.3">
      <c r="A225" s="206"/>
      <c r="B225" s="170" t="s">
        <v>236</v>
      </c>
      <c r="C225" s="277" t="s">
        <v>211</v>
      </c>
      <c r="D225" s="277" t="s">
        <v>212</v>
      </c>
      <c r="E225" s="278" t="s">
        <v>262</v>
      </c>
      <c r="F225" s="166"/>
      <c r="G225" s="141"/>
    </row>
    <row r="226" spans="1:8" s="3" customFormat="1" ht="16.5" thickBot="1" x14ac:dyDescent="0.3">
      <c r="A226" s="141"/>
      <c r="B226" s="173" t="s">
        <v>184</v>
      </c>
      <c r="C226" s="308" t="s">
        <v>31</v>
      </c>
      <c r="D226" s="273" t="str">
        <f>IF(AND(synolo11&lt;=99, synolo11&gt;=52), synolo11,"")</f>
        <v/>
      </c>
      <c r="E226" s="268" t="s">
        <v>348</v>
      </c>
      <c r="F226" s="166"/>
      <c r="G226" s="141"/>
    </row>
    <row r="227" spans="1:8" ht="16.5" thickBot="1" x14ac:dyDescent="0.3">
      <c r="A227" s="119"/>
      <c r="B227" s="204" t="s">
        <v>183</v>
      </c>
      <c r="C227" s="317" t="s">
        <v>32</v>
      </c>
      <c r="D227" s="273" t="str">
        <f>IF(AND(synolo11&gt;=34, synolo11&lt;=51), synolo11,"")</f>
        <v/>
      </c>
      <c r="E227" s="275"/>
      <c r="F227" s="166"/>
      <c r="G227" s="119"/>
    </row>
    <row r="228" spans="1:8" ht="16.5" thickBot="1" x14ac:dyDescent="0.3">
      <c r="A228" s="119"/>
      <c r="B228" s="204" t="s">
        <v>182</v>
      </c>
      <c r="C228" s="317" t="s">
        <v>33</v>
      </c>
      <c r="D228" s="273" t="str">
        <f>IF(AND(synolo11&gt;=0, synolo11&lt;=33), synolo11,"")</f>
        <v/>
      </c>
      <c r="E228" s="279"/>
      <c r="F228" s="166"/>
      <c r="G228" s="119"/>
    </row>
    <row r="229" spans="1:8" s="28" customFormat="1" ht="15.75" x14ac:dyDescent="0.25">
      <c r="A229" s="119"/>
      <c r="B229" s="207"/>
      <c r="C229" s="142"/>
      <c r="D229" s="271"/>
      <c r="E229" s="271"/>
      <c r="F229" s="141"/>
      <c r="G229" s="119"/>
    </row>
    <row r="230" spans="1:8" ht="15.75" thickBot="1" x14ac:dyDescent="0.3">
      <c r="A230" s="119"/>
      <c r="B230" s="120"/>
      <c r="C230" s="119"/>
      <c r="D230" s="119"/>
      <c r="E230" s="119"/>
      <c r="F230" s="119"/>
      <c r="G230" s="119"/>
    </row>
    <row r="231" spans="1:8" s="28" customFormat="1" ht="24" customHeight="1" thickBot="1" x14ac:dyDescent="0.3">
      <c r="A231" s="119"/>
      <c r="B231" s="120"/>
      <c r="C231" s="143" t="s">
        <v>180</v>
      </c>
      <c r="D231" s="144"/>
      <c r="E231" s="144"/>
      <c r="F231" s="145"/>
      <c r="G231" s="146"/>
    </row>
    <row r="232" spans="1:8" ht="60.75" thickBot="1" x14ac:dyDescent="0.3">
      <c r="A232" s="119"/>
      <c r="B232" s="120"/>
      <c r="C232" s="178" t="s">
        <v>160</v>
      </c>
      <c r="D232" s="150" t="s">
        <v>161</v>
      </c>
      <c r="E232" s="179" t="s">
        <v>162</v>
      </c>
      <c r="F232" s="341" t="s">
        <v>159</v>
      </c>
      <c r="G232" s="208" t="s">
        <v>6</v>
      </c>
    </row>
    <row r="233" spans="1:8" ht="16.5" thickBot="1" x14ac:dyDescent="0.3">
      <c r="A233" s="53" t="s">
        <v>349</v>
      </c>
      <c r="B233" s="54" t="s">
        <v>350</v>
      </c>
      <c r="C233" s="51">
        <v>0</v>
      </c>
      <c r="D233" s="52">
        <v>6</v>
      </c>
      <c r="E233" s="55">
        <v>18</v>
      </c>
      <c r="F233" s="337"/>
      <c r="G233" s="166"/>
      <c r="H233" s="39"/>
    </row>
    <row r="234" spans="1:8" ht="32.25" thickBot="1" x14ac:dyDescent="0.3">
      <c r="A234" s="280" t="s">
        <v>351</v>
      </c>
      <c r="B234" s="281" t="s">
        <v>352</v>
      </c>
      <c r="C234" s="282">
        <v>0</v>
      </c>
      <c r="D234" s="283">
        <v>3</v>
      </c>
      <c r="E234" s="282">
        <v>9</v>
      </c>
      <c r="F234" s="157"/>
      <c r="G234" s="169"/>
    </row>
    <row r="235" spans="1:8" ht="32.25" thickBot="1" x14ac:dyDescent="0.3">
      <c r="A235" s="284" t="s">
        <v>353</v>
      </c>
      <c r="B235" s="281" t="s">
        <v>354</v>
      </c>
      <c r="C235" s="282">
        <v>0</v>
      </c>
      <c r="D235" s="283">
        <v>3</v>
      </c>
      <c r="E235" s="285">
        <v>9</v>
      </c>
      <c r="F235" s="157"/>
      <c r="G235" s="119"/>
    </row>
    <row r="236" spans="1:8" ht="16.5" thickBot="1" x14ac:dyDescent="0.3">
      <c r="A236" s="202"/>
      <c r="B236" s="325" t="s">
        <v>418</v>
      </c>
      <c r="C236" s="326"/>
      <c r="D236" s="326"/>
      <c r="E236" s="327"/>
      <c r="F236" s="274" t="str">
        <f>IF(COUNTA(F234:F235)&gt;0, SUM(F234:F235), "")</f>
        <v/>
      </c>
      <c r="G236" s="119"/>
    </row>
    <row r="237" spans="1:8" ht="16.5" thickBot="1" x14ac:dyDescent="0.3">
      <c r="A237" s="119"/>
      <c r="B237" s="286" t="s">
        <v>178</v>
      </c>
      <c r="C237" s="57">
        <v>0</v>
      </c>
      <c r="D237" s="287"/>
      <c r="E237" s="141"/>
      <c r="F237" s="169"/>
      <c r="G237" s="119"/>
    </row>
    <row r="238" spans="1:8" s="28" customFormat="1" ht="17.25" thickTop="1" thickBot="1" x14ac:dyDescent="0.3">
      <c r="A238" s="119"/>
      <c r="B238" s="174"/>
      <c r="C238" s="288"/>
      <c r="D238" s="146"/>
      <c r="E238" s="146"/>
      <c r="F238" s="141"/>
      <c r="G238" s="119"/>
    </row>
    <row r="239" spans="1:8" ht="17.25" thickTop="1" thickBot="1" x14ac:dyDescent="0.3">
      <c r="A239" s="40"/>
      <c r="B239" s="172" t="s">
        <v>236</v>
      </c>
      <c r="C239" s="289" t="s">
        <v>211</v>
      </c>
      <c r="D239" s="218" t="s">
        <v>212</v>
      </c>
      <c r="E239" s="150" t="s">
        <v>262</v>
      </c>
      <c r="F239" s="119"/>
      <c r="G239" s="119"/>
    </row>
    <row r="240" spans="1:8" ht="16.5" thickBot="1" x14ac:dyDescent="0.3">
      <c r="A240" s="40"/>
      <c r="B240" s="290" t="s">
        <v>184</v>
      </c>
      <c r="C240" s="318" t="s">
        <v>34</v>
      </c>
      <c r="D240" s="144" t="str">
        <f>IF(AND(synolo12&gt;=18, synolo12&lt;=7), synolo12,"")</f>
        <v/>
      </c>
      <c r="E240" s="252">
        <v>0</v>
      </c>
      <c r="F240" s="166"/>
      <c r="G240" s="119"/>
    </row>
    <row r="241" spans="1:8" ht="16.5" thickBot="1" x14ac:dyDescent="0.3">
      <c r="A241" s="119"/>
      <c r="B241" s="170" t="s">
        <v>183</v>
      </c>
      <c r="C241" s="311"/>
      <c r="D241" s="273"/>
      <c r="E241" s="162"/>
      <c r="F241" s="166"/>
      <c r="G241" s="119"/>
    </row>
    <row r="242" spans="1:8" ht="16.5" thickBot="1" x14ac:dyDescent="0.3">
      <c r="A242" s="119"/>
      <c r="B242" s="204" t="s">
        <v>182</v>
      </c>
      <c r="C242" s="311" t="s">
        <v>9</v>
      </c>
      <c r="D242" s="299" t="str">
        <f>IF(AND(synolo12&gt;=0, synolo12&lt;=12), synolo12,"")</f>
        <v/>
      </c>
      <c r="E242" s="213"/>
      <c r="F242" s="166"/>
      <c r="G242" s="119"/>
    </row>
    <row r="243" spans="1:8" x14ac:dyDescent="0.25">
      <c r="A243" s="119"/>
      <c r="B243" s="120"/>
      <c r="C243" s="169"/>
      <c r="D243" s="169"/>
      <c r="E243" s="169"/>
      <c r="F243" s="119"/>
      <c r="G243" s="119"/>
    </row>
    <row r="244" spans="1:8" s="28" customFormat="1" ht="15.75" thickBot="1" x14ac:dyDescent="0.3">
      <c r="A244" s="119"/>
      <c r="B244" s="120"/>
      <c r="C244" s="146"/>
      <c r="D244" s="146"/>
      <c r="E244" s="146"/>
      <c r="F244" s="119"/>
      <c r="G244" s="119"/>
    </row>
    <row r="245" spans="1:8" s="28" customFormat="1" ht="24" customHeight="1" thickBot="1" x14ac:dyDescent="0.3">
      <c r="A245" s="119"/>
      <c r="B245" s="120"/>
      <c r="C245" s="143" t="s">
        <v>180</v>
      </c>
      <c r="D245" s="144"/>
      <c r="E245" s="144"/>
      <c r="F245" s="145"/>
      <c r="G245" s="146"/>
    </row>
    <row r="246" spans="1:8" ht="60.75" thickBot="1" x14ac:dyDescent="0.3">
      <c r="A246" s="119"/>
      <c r="B246" s="120"/>
      <c r="C246" s="178" t="s">
        <v>160</v>
      </c>
      <c r="D246" s="223" t="s">
        <v>161</v>
      </c>
      <c r="E246" s="179" t="s">
        <v>162</v>
      </c>
      <c r="F246" s="337" t="s">
        <v>159</v>
      </c>
      <c r="G246" s="250" t="s">
        <v>6</v>
      </c>
      <c r="H246" s="39"/>
    </row>
    <row r="247" spans="1:8" ht="16.5" thickBot="1" x14ac:dyDescent="0.3">
      <c r="A247" s="181" t="s">
        <v>355</v>
      </c>
      <c r="B247" s="209" t="s">
        <v>356</v>
      </c>
      <c r="C247" s="43">
        <v>0</v>
      </c>
      <c r="D247" s="43">
        <v>21</v>
      </c>
      <c r="E247" s="43">
        <v>51</v>
      </c>
      <c r="F247" s="337"/>
      <c r="G247" s="166"/>
      <c r="H247" s="39"/>
    </row>
    <row r="248" spans="1:8" ht="16.5" thickBot="1" x14ac:dyDescent="0.3">
      <c r="A248" s="164" t="s">
        <v>357</v>
      </c>
      <c r="B248" s="4" t="s">
        <v>358</v>
      </c>
      <c r="C248" s="161">
        <v>0</v>
      </c>
      <c r="D248" s="161">
        <v>3</v>
      </c>
      <c r="E248" s="161">
        <v>6</v>
      </c>
      <c r="F248" s="158"/>
      <c r="G248" s="158"/>
    </row>
    <row r="249" spans="1:8" ht="16.5" thickBot="1" x14ac:dyDescent="0.3">
      <c r="A249" s="164" t="s">
        <v>359</v>
      </c>
      <c r="B249" s="4" t="s">
        <v>360</v>
      </c>
      <c r="C249" s="161">
        <v>0</v>
      </c>
      <c r="D249" s="161" t="s">
        <v>219</v>
      </c>
      <c r="E249" s="161">
        <v>6</v>
      </c>
      <c r="F249" s="158"/>
      <c r="G249" s="166"/>
    </row>
    <row r="250" spans="1:8" ht="48" thickBot="1" x14ac:dyDescent="0.3">
      <c r="A250" s="154" t="s">
        <v>361</v>
      </c>
      <c r="B250" s="2" t="s">
        <v>362</v>
      </c>
      <c r="C250" s="185">
        <v>0</v>
      </c>
      <c r="D250" s="185">
        <v>3</v>
      </c>
      <c r="E250" s="185">
        <v>9</v>
      </c>
      <c r="F250" s="158"/>
      <c r="G250" s="166"/>
    </row>
    <row r="251" spans="1:8" ht="16.5" thickBot="1" x14ac:dyDescent="0.3">
      <c r="A251" s="164" t="s">
        <v>363</v>
      </c>
      <c r="B251" s="4" t="s">
        <v>364</v>
      </c>
      <c r="C251" s="161">
        <v>0</v>
      </c>
      <c r="D251" s="161">
        <v>3</v>
      </c>
      <c r="E251" s="161">
        <v>6</v>
      </c>
      <c r="F251" s="158"/>
      <c r="G251" s="166"/>
    </row>
    <row r="252" spans="1:8" ht="32.25" thickBot="1" x14ac:dyDescent="0.3">
      <c r="A252" s="164" t="s">
        <v>365</v>
      </c>
      <c r="B252" s="4" t="s">
        <v>366</v>
      </c>
      <c r="C252" s="161">
        <v>0</v>
      </c>
      <c r="D252" s="161">
        <v>3</v>
      </c>
      <c r="E252" s="161">
        <v>9</v>
      </c>
      <c r="F252" s="157"/>
      <c r="G252" s="119"/>
    </row>
    <row r="253" spans="1:8" ht="17.45" customHeight="1" thickBot="1" x14ac:dyDescent="0.3">
      <c r="A253" s="159" t="s">
        <v>367</v>
      </c>
      <c r="B253" s="160" t="s">
        <v>368</v>
      </c>
      <c r="C253" s="156">
        <v>0</v>
      </c>
      <c r="D253" s="291">
        <v>3</v>
      </c>
      <c r="E253" s="291">
        <v>6</v>
      </c>
      <c r="F253" s="119"/>
      <c r="G253" s="166"/>
    </row>
    <row r="254" spans="1:8" ht="32.25" thickBot="1" x14ac:dyDescent="0.3">
      <c r="A254" s="154" t="s">
        <v>369</v>
      </c>
      <c r="B254" s="36" t="s">
        <v>370</v>
      </c>
      <c r="C254" s="161">
        <v>0</v>
      </c>
      <c r="D254" s="156">
        <v>3</v>
      </c>
      <c r="E254" s="156">
        <v>9</v>
      </c>
      <c r="F254" s="158"/>
      <c r="G254" s="166"/>
    </row>
    <row r="255" spans="1:8" ht="16.5" thickBot="1" x14ac:dyDescent="0.3">
      <c r="A255" s="119"/>
      <c r="B255" s="325" t="s">
        <v>418</v>
      </c>
      <c r="C255" s="326"/>
      <c r="D255" s="326"/>
      <c r="E255" s="327"/>
      <c r="F255" s="265" t="str">
        <f>IF(COUNTA(F248:F254)&gt;0, SUM(F248:F254), "")</f>
        <v/>
      </c>
      <c r="G255" s="166"/>
    </row>
    <row r="256" spans="1:8" ht="16.5" thickBot="1" x14ac:dyDescent="0.3">
      <c r="A256" s="119"/>
      <c r="B256" s="286" t="s">
        <v>178</v>
      </c>
      <c r="C256" s="57">
        <v>0</v>
      </c>
      <c r="D256" s="119"/>
      <c r="E256" s="141"/>
      <c r="F256" s="169"/>
      <c r="G256" s="119"/>
    </row>
    <row r="257" spans="1:7" s="28" customFormat="1" ht="17.25" thickTop="1" thickBot="1" x14ac:dyDescent="0.3">
      <c r="A257" s="119"/>
      <c r="B257" s="176"/>
      <c r="C257" s="56"/>
      <c r="D257" s="119"/>
      <c r="E257" s="146"/>
      <c r="F257" s="141"/>
      <c r="G257" s="119"/>
    </row>
    <row r="258" spans="1:7" ht="16.5" thickBot="1" x14ac:dyDescent="0.3">
      <c r="A258" s="119"/>
      <c r="B258" s="292" t="s">
        <v>179</v>
      </c>
      <c r="C258" s="171" t="s">
        <v>180</v>
      </c>
      <c r="D258" s="218" t="s">
        <v>212</v>
      </c>
      <c r="E258" s="201" t="s">
        <v>262</v>
      </c>
      <c r="F258" s="166"/>
      <c r="G258" s="119"/>
    </row>
    <row r="259" spans="1:7" ht="16.5" thickBot="1" x14ac:dyDescent="0.3">
      <c r="A259" s="40"/>
      <c r="B259" s="293" t="s">
        <v>184</v>
      </c>
      <c r="C259" s="315" t="s">
        <v>35</v>
      </c>
      <c r="D259" s="273" t="str">
        <f>IF(AND(synolo13&lt;=51, synolo13&gt;=37), synolo13,"")</f>
        <v/>
      </c>
      <c r="E259" s="252">
        <v>0</v>
      </c>
      <c r="F259" s="119"/>
      <c r="G259" s="119"/>
    </row>
    <row r="260" spans="1:7" ht="16.5" thickBot="1" x14ac:dyDescent="0.3">
      <c r="A260" s="119"/>
      <c r="B260" s="170" t="s">
        <v>183</v>
      </c>
      <c r="C260" s="315" t="s">
        <v>36</v>
      </c>
      <c r="D260" s="273" t="str">
        <f>IF(AND(synolo13&gt;=19, synolo13&lt;=36), synolo13,"")</f>
        <v/>
      </c>
      <c r="E260" s="166"/>
      <c r="F260" s="166"/>
      <c r="G260" s="119"/>
    </row>
    <row r="261" spans="1:7" ht="16.5" thickBot="1" x14ac:dyDescent="0.3">
      <c r="A261" s="119"/>
      <c r="B261" s="204" t="s">
        <v>182</v>
      </c>
      <c r="C261" s="315" t="s">
        <v>271</v>
      </c>
      <c r="D261" s="273" t="str">
        <f>IF(AND(synolo13&gt;=0, synolo13&lt;=18), synolo13,"")</f>
        <v/>
      </c>
      <c r="E261" s="213"/>
      <c r="F261" s="166"/>
      <c r="G261" s="119"/>
    </row>
    <row r="262" spans="1:7" x14ac:dyDescent="0.25">
      <c r="A262" s="119"/>
      <c r="B262" s="120"/>
      <c r="C262" s="119"/>
      <c r="D262" s="169"/>
      <c r="E262" s="169"/>
      <c r="F262" s="141"/>
      <c r="G262" s="119"/>
    </row>
    <row r="263" spans="1:7" ht="15.75" thickBot="1" x14ac:dyDescent="0.3">
      <c r="A263" s="119"/>
      <c r="B263" s="120"/>
      <c r="C263" s="119"/>
      <c r="D263" s="141"/>
      <c r="E263" s="141"/>
      <c r="F263" s="141"/>
      <c r="G263" s="119"/>
    </row>
    <row r="264" spans="1:7" ht="19.5" thickTop="1" x14ac:dyDescent="0.3">
      <c r="A264" s="119"/>
      <c r="B264" s="338" t="s">
        <v>52</v>
      </c>
      <c r="C264" s="339"/>
      <c r="D264" s="339"/>
      <c r="E264" s="340"/>
      <c r="F264" s="141"/>
      <c r="G264" s="119"/>
    </row>
    <row r="265" spans="1:7" ht="15.75" thickBot="1" x14ac:dyDescent="0.3">
      <c r="A265" s="119"/>
      <c r="B265" s="294"/>
      <c r="C265" s="119"/>
      <c r="D265" s="141"/>
      <c r="E265" s="141"/>
      <c r="F265" s="132"/>
      <c r="G265" s="141"/>
    </row>
    <row r="266" spans="1:7" ht="16.5" thickTop="1" thickBot="1" x14ac:dyDescent="0.3">
      <c r="A266" s="137"/>
      <c r="B266" s="295" t="s">
        <v>37</v>
      </c>
      <c r="C266" s="296" t="s">
        <v>430</v>
      </c>
      <c r="D266" s="296" t="s">
        <v>429</v>
      </c>
      <c r="E266" s="297" t="s">
        <v>428</v>
      </c>
      <c r="F266" s="132"/>
      <c r="G266" s="141"/>
    </row>
    <row r="267" spans="1:7" ht="15.75" thickBot="1" x14ac:dyDescent="0.3">
      <c r="A267" s="137"/>
      <c r="B267" s="298" t="s">
        <v>38</v>
      </c>
      <c r="C267" s="169" t="str">
        <f>IF(AND(synolo1&gt;=30, synolo1&lt;=42), synolo1,"")</f>
        <v/>
      </c>
      <c r="D267" s="157" t="str">
        <f>IF(AND(synolo1&gt;=12, synolo1&lt;=29), synolo1,"")</f>
        <v/>
      </c>
      <c r="E267" s="157" t="str">
        <f>IF(AND(synolo1&gt;=0, synolo1&lt;=11), synolo1,"")</f>
        <v/>
      </c>
      <c r="F267" s="132"/>
      <c r="G267" s="141"/>
    </row>
    <row r="268" spans="1:7" ht="15.75" thickBot="1" x14ac:dyDescent="0.3">
      <c r="A268" s="119"/>
      <c r="B268" s="300" t="s">
        <v>39</v>
      </c>
      <c r="C268" s="273" t="str">
        <f>IF(AND(synolo2&gt;=69, synolo2&lt;=102), synolo2,"")</f>
        <v/>
      </c>
      <c r="D268" s="157" t="str">
        <f>IF(AND(synolo2&gt;=37, synolo2&lt;=68), synolo2,"")</f>
        <v/>
      </c>
      <c r="E268" s="273" t="str">
        <f>IF(AND(synolo2&gt;=0, synolo2&lt;=36), synolo2,"")</f>
        <v/>
      </c>
      <c r="F268" s="132"/>
      <c r="G268" s="141"/>
    </row>
    <row r="269" spans="1:7" ht="15.75" thickBot="1" x14ac:dyDescent="0.3">
      <c r="A269" s="137"/>
      <c r="B269" s="298" t="s">
        <v>40</v>
      </c>
      <c r="C269" s="157" t="str">
        <f>IF(AND(synolo3&gt;=30, synolo3&lt;=42), synolo3,"")</f>
        <v/>
      </c>
      <c r="D269" s="169" t="str">
        <f>IF(AND(synolo3&gt;=13, synolo3&lt;=29), synolo3,"")</f>
        <v/>
      </c>
      <c r="E269" s="273" t="str">
        <f>IF(AND(synolo3&gt;=0, synolo3&lt;=12), synolo3,"")</f>
        <v/>
      </c>
      <c r="F269" s="132"/>
      <c r="G269" s="141"/>
    </row>
    <row r="270" spans="1:7" ht="15.75" thickBot="1" x14ac:dyDescent="0.3">
      <c r="A270" s="119"/>
      <c r="B270" s="300" t="s">
        <v>41</v>
      </c>
      <c r="C270" s="273" t="str">
        <f>IF(AND(synolo4&gt;=27, synolo4&lt;=33), synolo4,"")</f>
        <v/>
      </c>
      <c r="D270" s="273" t="str">
        <f>IF(AND(synolo4&gt;=7, synolo4&lt;=26), synolo4,"")</f>
        <v/>
      </c>
      <c r="E270" s="299" t="str">
        <f>IF(AND(synolo4&gt;=0, synolo4&lt;=6), synolo4,"")</f>
        <v/>
      </c>
      <c r="F270" s="132"/>
      <c r="G270" s="141"/>
    </row>
    <row r="271" spans="1:7" ht="15.75" thickBot="1" x14ac:dyDescent="0.3">
      <c r="A271" s="137"/>
      <c r="B271" s="300" t="s">
        <v>42</v>
      </c>
      <c r="C271" s="273" t="str">
        <f>IF(AND(synolo5&gt;=36, synolo5&lt;=60), synolo5,"")</f>
        <v/>
      </c>
      <c r="D271" s="273" t="str">
        <f>IF(AND(synolo5&gt;=13, synolo5&lt;=35), synolo5,"")</f>
        <v/>
      </c>
      <c r="E271" s="299" t="str">
        <f>IF(AND(synolo5&gt;=0, synolo5&lt;=12), synolo5,"")</f>
        <v/>
      </c>
      <c r="F271" s="132"/>
      <c r="G271" s="141"/>
    </row>
    <row r="272" spans="1:7" ht="15.75" thickBot="1" x14ac:dyDescent="0.3">
      <c r="A272" s="137"/>
      <c r="B272" s="300" t="s">
        <v>43</v>
      </c>
      <c r="C272" s="273" t="str">
        <f>IF(AND(synolo6&gt;=32, synolo6&lt;=42), synolo6,"")</f>
        <v/>
      </c>
      <c r="D272" s="273"/>
      <c r="E272" s="273" t="str">
        <f>IF(AND(synolo6&gt;=0, synolo6&lt;=31), synolo6,"")</f>
        <v/>
      </c>
      <c r="F272" s="132"/>
      <c r="G272" s="141"/>
    </row>
    <row r="273" spans="1:12" ht="15.75" thickBot="1" x14ac:dyDescent="0.3">
      <c r="A273" s="137"/>
      <c r="B273" s="300" t="s">
        <v>44</v>
      </c>
      <c r="C273" s="273" t="str">
        <f>IF(AND(synolo7&gt;=10, synolo7&lt;=33), synolo7,"")</f>
        <v/>
      </c>
      <c r="D273" s="273"/>
      <c r="E273" s="273" t="str">
        <f>IF(AND(synolo7&gt;=0, synolo7&lt;=9), synolo7,"")</f>
        <v/>
      </c>
      <c r="F273" s="132"/>
      <c r="G273" s="141"/>
    </row>
    <row r="274" spans="1:12" ht="15.75" thickBot="1" x14ac:dyDescent="0.3">
      <c r="A274" s="119"/>
      <c r="B274" s="298" t="s">
        <v>45</v>
      </c>
      <c r="C274" s="273" t="str">
        <f>IF(AND(synolo8&gt;=15, synolo8&lt;=24), synolo8,"")</f>
        <v/>
      </c>
      <c r="D274" s="273"/>
      <c r="E274" s="273" t="str">
        <f>IF(AND(synolo8&gt;=0, synolo8&lt;=14), synolo8,"")</f>
        <v/>
      </c>
      <c r="F274" s="132"/>
      <c r="G274" s="141"/>
    </row>
    <row r="275" spans="1:12" ht="15.75" thickBot="1" x14ac:dyDescent="0.3">
      <c r="A275" s="119"/>
      <c r="B275" s="298" t="s">
        <v>46</v>
      </c>
      <c r="C275" s="169" t="str">
        <f>IF(AND(synolo9&gt;=51, synolo9&lt;=75), synolo9,"")</f>
        <v/>
      </c>
      <c r="D275" s="273" t="str">
        <f>IF(AND(synolo9&gt;=22, synolo9&lt;=50), synolo9,"")</f>
        <v/>
      </c>
      <c r="E275" s="273" t="str">
        <f>IF(AND(synolo9&gt;=0, synolo9&lt;=21), synolo9,"")</f>
        <v/>
      </c>
      <c r="F275" s="132"/>
      <c r="G275" s="141"/>
    </row>
    <row r="276" spans="1:12" ht="15.75" thickBot="1" x14ac:dyDescent="0.3">
      <c r="A276" s="119"/>
      <c r="B276" s="300" t="s">
        <v>47</v>
      </c>
      <c r="C276" s="273" t="str">
        <f>IF(AND(synolo10&gt;=84, synolo10&lt;=114), synolo10,"")</f>
        <v/>
      </c>
      <c r="D276" s="157" t="str">
        <f>IF(AND(synolo10&gt;=46, synolo10&lt;=83), synolo10,"")</f>
        <v/>
      </c>
      <c r="E276" s="144" t="str">
        <f>IF(AND(synolo10&gt;=0, synolo10&lt;=45), synolo10,"")</f>
        <v/>
      </c>
      <c r="F276" s="132"/>
      <c r="G276" s="141"/>
    </row>
    <row r="277" spans="1:12" ht="15.75" thickBot="1" x14ac:dyDescent="0.3">
      <c r="A277" s="119"/>
      <c r="B277" s="301" t="s">
        <v>48</v>
      </c>
      <c r="C277" s="273" t="str">
        <f>IF(AND(synolo11&lt;=99, synolo11&gt;=52), synolo11,"")</f>
        <v/>
      </c>
      <c r="D277" s="273" t="str">
        <f>IF(AND(synolo11&gt;=34, synolo11&lt;=51), synolo11,"")</f>
        <v/>
      </c>
      <c r="E277" s="273" t="str">
        <f>IF(AND(synolo11&gt;=0, synolo11&lt;=33), synolo11,"")</f>
        <v/>
      </c>
      <c r="F277" s="132"/>
      <c r="G277" s="141"/>
    </row>
    <row r="278" spans="1:12" ht="15.75" thickBot="1" x14ac:dyDescent="0.3">
      <c r="A278" s="119"/>
      <c r="B278" s="298" t="s">
        <v>49</v>
      </c>
      <c r="C278" s="144" t="str">
        <f>IF(AND(synolo12&gt;=18, synolo12&lt;=7), synolo12,"")</f>
        <v/>
      </c>
      <c r="D278" s="273"/>
      <c r="E278" s="299" t="str">
        <f>IF(AND(synolo12&gt;=0, synolo12&lt;=12), synolo12,"")</f>
        <v/>
      </c>
      <c r="F278" s="141"/>
      <c r="G278" s="141"/>
    </row>
    <row r="279" spans="1:12" ht="15.75" thickBot="1" x14ac:dyDescent="0.3">
      <c r="A279" s="137"/>
      <c r="B279" s="302" t="s">
        <v>50</v>
      </c>
      <c r="C279" s="273" t="str">
        <f>IF(AND(synolo13&lt;=51, synolo13&gt;=37), synolo13,"")</f>
        <v/>
      </c>
      <c r="D279" s="273" t="str">
        <f>IF(AND(synolo13&gt;=19, synolo13&lt;=36), synolo13,"")</f>
        <v/>
      </c>
      <c r="E279" s="273" t="str">
        <f>IF(AND(synolo13&gt;=0, synolo13&lt;=18), synolo13,"")</f>
        <v/>
      </c>
      <c r="F279" s="132"/>
      <c r="G279" s="141"/>
    </row>
    <row r="280" spans="1:12" ht="16.5" thickTop="1" thickBot="1" x14ac:dyDescent="0.3">
      <c r="A280" s="119"/>
      <c r="B280" s="303"/>
      <c r="C280" s="321" t="str">
        <f>IF(COUNT(C267:C279)=0, "", COUNT(C267:C279))</f>
        <v/>
      </c>
      <c r="D280" s="321"/>
      <c r="E280" s="321" t="str">
        <f t="shared" ref="E280" si="0">IF(COUNT(E267:E279)=0, "", COUNT(E267:E279))</f>
        <v/>
      </c>
      <c r="F280" s="132"/>
      <c r="G280" s="141"/>
      <c r="L280" s="24"/>
    </row>
    <row r="281" spans="1:12" ht="19.5" thickBot="1" x14ac:dyDescent="0.35">
      <c r="A281" s="119"/>
      <c r="B281" s="304" t="s">
        <v>431</v>
      </c>
      <c r="C281" s="346" t="str">
        <f>IF(AND(NOT(ISNUMBER(high)), NOT(ISNUMBER(medium)), NOT(ISNUMBER(low))), "",
IF(OR(AND(ISNUMBER(high), high &gt;= 3), AND(NOT(ISNUMBER(medium)), NOT(ISNUMBER(low)))), "ΥΨΗΛΟΥ ΚΙΝΔΥΝΟΥ (ΥΚ)",
IF(OR(AND(ISNUMBER(medium),medium=10),AND(ISNUMBER(medium),ISNUMBER(high),ISNUMBER(low),high&lt;=2,medium&gt;=4,low&gt;=1),AND(ISNUMBER(medium),ISNUMBER(high),NOT(ISNUMBER(low)),high&lt;=2,medium&gt;=4),),"ΜΕΣΑΙΟΥ ΚΙΝΔΥΝΟΥ (ΜΚ)",
IF(OR(AND(NOT(ISNUMBER(high))),AND(ISNUMBER(low),low&gt;=12),AND(ISNUMBER(low),ISNUMBER(medium),NOT(ISNUMBER(high)),medium&lt;=3,low&lt;=10),AND(ISNUMBER(low),NOT(ISNUMBER(medium)),NOT(ISNUMBER(high)))),"ΧΑΜΗΛΟΥ ΚΙΝΔΥΝΟΥ (ΧΚ)",
"δεν ισχύει καμία συνθήκη βαθμολογίας"))))</f>
        <v/>
      </c>
      <c r="D281" s="346"/>
      <c r="E281" s="346"/>
      <c r="F281" s="132"/>
      <c r="G281" s="141"/>
    </row>
    <row r="282" spans="1:12" ht="18.600000000000001" customHeight="1" thickTop="1" thickBot="1" x14ac:dyDescent="0.3">
      <c r="B282" s="37"/>
      <c r="C282" s="3"/>
      <c r="D282" s="3"/>
      <c r="G282" s="3"/>
    </row>
    <row r="283" spans="1:12" ht="16.5" thickBot="1" x14ac:dyDescent="0.3">
      <c r="A283" s="111"/>
      <c r="B283" s="113" t="s">
        <v>432</v>
      </c>
      <c r="C283" s="107"/>
      <c r="D283" s="107"/>
      <c r="E283" s="107"/>
      <c r="F283" s="115"/>
      <c r="G283" s="109"/>
    </row>
    <row r="284" spans="1:12" s="28" customFormat="1" ht="16.5" thickBot="1" x14ac:dyDescent="0.3">
      <c r="A284" s="111"/>
      <c r="B284" s="114" t="s">
        <v>433</v>
      </c>
      <c r="C284" s="116"/>
      <c r="D284" s="116"/>
      <c r="E284" s="116"/>
      <c r="F284" s="59"/>
      <c r="G284" s="110"/>
      <c r="H284" s="3"/>
    </row>
    <row r="285" spans="1:12" ht="16.5" thickBot="1" x14ac:dyDescent="0.3">
      <c r="B285" s="112" t="s">
        <v>434</v>
      </c>
      <c r="C285" s="115" t="s">
        <v>51</v>
      </c>
      <c r="D285" s="115"/>
      <c r="E285" s="115"/>
      <c r="F285" s="115"/>
      <c r="G285" s="109"/>
      <c r="H285" s="108"/>
    </row>
    <row r="286" spans="1:12" ht="19.5" x14ac:dyDescent="0.3">
      <c r="B286" s="106"/>
      <c r="C286" s="3"/>
      <c r="D286" s="107"/>
      <c r="E286" s="107"/>
      <c r="F286" s="3"/>
      <c r="G286" s="3"/>
    </row>
    <row r="287" spans="1:12" ht="16.5" customHeight="1" x14ac:dyDescent="0.25">
      <c r="B287" s="324" t="s">
        <v>496</v>
      </c>
      <c r="C287" s="27"/>
      <c r="D287" s="27"/>
      <c r="E287" s="27"/>
      <c r="F287" s="27"/>
      <c r="G287" s="27"/>
    </row>
    <row r="288" spans="1:12" ht="15.75" x14ac:dyDescent="0.25">
      <c r="B288" s="324"/>
      <c r="C288" s="27"/>
      <c r="D288" s="27"/>
      <c r="E288" s="27"/>
      <c r="F288" s="27"/>
      <c r="G288" s="27"/>
    </row>
    <row r="290" spans="1:6" s="28" customFormat="1" x14ac:dyDescent="0.25">
      <c r="B290" s="117" t="s">
        <v>494</v>
      </c>
      <c r="C290" s="118" t="s">
        <v>495</v>
      </c>
    </row>
    <row r="291" spans="1:6" ht="18.75" x14ac:dyDescent="0.3">
      <c r="A291" s="24"/>
      <c r="B291" s="30"/>
      <c r="C291" s="24"/>
      <c r="D291" s="24"/>
      <c r="E291" s="24"/>
      <c r="F291" s="24"/>
    </row>
    <row r="292" spans="1:6" ht="15.75" x14ac:dyDescent="0.25">
      <c r="A292" s="24"/>
      <c r="B292" s="31"/>
      <c r="C292" s="24"/>
      <c r="D292" s="24"/>
      <c r="E292" s="24"/>
      <c r="F292" s="24"/>
    </row>
    <row r="293" spans="1:6" ht="15.75" x14ac:dyDescent="0.25">
      <c r="A293" s="24"/>
      <c r="B293" s="32"/>
      <c r="C293" s="24"/>
      <c r="D293" s="24"/>
      <c r="E293" s="24"/>
      <c r="F293" s="24"/>
    </row>
    <row r="294" spans="1:6" ht="30" customHeight="1" x14ac:dyDescent="0.25">
      <c r="A294" s="24"/>
      <c r="B294" s="366"/>
      <c r="C294" s="33"/>
      <c r="D294" s="367"/>
      <c r="E294" s="367"/>
      <c r="F294" s="366"/>
    </row>
    <row r="295" spans="1:6" x14ac:dyDescent="0.25">
      <c r="A295" s="24"/>
      <c r="B295" s="366"/>
      <c r="C295" s="33"/>
      <c r="D295" s="367"/>
      <c r="E295" s="368"/>
      <c r="F295" s="366"/>
    </row>
    <row r="296" spans="1:6" x14ac:dyDescent="0.25">
      <c r="A296" s="24"/>
      <c r="B296" s="369"/>
      <c r="C296" s="369"/>
      <c r="D296" s="369"/>
      <c r="E296" s="369"/>
      <c r="F296" s="369"/>
    </row>
    <row r="297" spans="1:6" x14ac:dyDescent="0.25">
      <c r="A297" s="24"/>
      <c r="B297" s="369"/>
      <c r="C297" s="369"/>
      <c r="D297" s="369"/>
      <c r="E297" s="369"/>
      <c r="F297" s="369"/>
    </row>
    <row r="298" spans="1:6" x14ac:dyDescent="0.25">
      <c r="A298" s="24"/>
      <c r="B298" s="369"/>
      <c r="C298" s="369"/>
      <c r="D298" s="369"/>
      <c r="E298" s="369"/>
      <c r="F298" s="369"/>
    </row>
    <row r="299" spans="1:6" x14ac:dyDescent="0.25">
      <c r="A299" s="24"/>
      <c r="B299" s="369"/>
      <c r="C299" s="369"/>
      <c r="D299" s="369"/>
      <c r="E299" s="369"/>
      <c r="F299" s="369"/>
    </row>
    <row r="300" spans="1:6" x14ac:dyDescent="0.25">
      <c r="A300" s="24"/>
      <c r="B300" s="369"/>
      <c r="C300" s="369"/>
      <c r="D300" s="369"/>
      <c r="E300" s="369"/>
      <c r="F300" s="369"/>
    </row>
    <row r="301" spans="1:6" x14ac:dyDescent="0.25">
      <c r="A301" s="24"/>
      <c r="B301" s="369"/>
      <c r="C301" s="369"/>
      <c r="D301" s="369"/>
      <c r="E301" s="369"/>
      <c r="F301" s="369"/>
    </row>
    <row r="302" spans="1:6" x14ac:dyDescent="0.25">
      <c r="A302" s="24"/>
      <c r="B302" s="369"/>
      <c r="C302" s="369"/>
      <c r="D302" s="369"/>
      <c r="E302" s="369"/>
      <c r="F302" s="369"/>
    </row>
    <row r="303" spans="1:6" x14ac:dyDescent="0.25">
      <c r="A303" s="24"/>
      <c r="B303" s="369"/>
      <c r="C303" s="369"/>
      <c r="D303" s="369"/>
      <c r="E303" s="369"/>
      <c r="F303" s="369"/>
    </row>
    <row r="304" spans="1:6" x14ac:dyDescent="0.25">
      <c r="A304" s="24"/>
      <c r="B304" s="369"/>
      <c r="C304" s="369"/>
      <c r="D304" s="369"/>
      <c r="E304" s="369"/>
      <c r="F304" s="369"/>
    </row>
    <row r="305" spans="1:6" x14ac:dyDescent="0.25">
      <c r="A305" s="24"/>
      <c r="B305" s="369"/>
      <c r="C305" s="369"/>
      <c r="D305" s="369"/>
      <c r="E305" s="369"/>
      <c r="F305" s="369"/>
    </row>
    <row r="306" spans="1:6" x14ac:dyDescent="0.25">
      <c r="A306" s="24"/>
      <c r="B306" s="369"/>
      <c r="C306" s="369"/>
      <c r="D306" s="369"/>
      <c r="E306" s="369"/>
      <c r="F306" s="369"/>
    </row>
    <row r="307" spans="1:6" x14ac:dyDescent="0.25">
      <c r="A307" s="24"/>
      <c r="B307" s="369"/>
      <c r="C307" s="369"/>
      <c r="D307" s="369"/>
      <c r="E307" s="369"/>
      <c r="F307" s="369"/>
    </row>
    <row r="308" spans="1:6" x14ac:dyDescent="0.25">
      <c r="A308" s="24"/>
      <c r="B308" s="369"/>
      <c r="C308" s="369"/>
      <c r="D308" s="369"/>
      <c r="E308" s="369"/>
      <c r="F308" s="369"/>
    </row>
    <row r="309" spans="1:6" x14ac:dyDescent="0.25">
      <c r="A309" s="24"/>
      <c r="B309" s="369"/>
      <c r="C309" s="369"/>
      <c r="D309" s="369"/>
      <c r="E309" s="369"/>
      <c r="F309" s="369"/>
    </row>
    <row r="310" spans="1:6" x14ac:dyDescent="0.25">
      <c r="A310" s="24"/>
      <c r="B310" s="369"/>
      <c r="C310" s="369"/>
      <c r="D310" s="369"/>
      <c r="E310" s="369"/>
      <c r="F310" s="369"/>
    </row>
    <row r="311" spans="1:6" x14ac:dyDescent="0.25">
      <c r="A311" s="24"/>
      <c r="B311" s="369"/>
      <c r="C311" s="369"/>
      <c r="D311" s="369"/>
      <c r="E311" s="369"/>
      <c r="F311" s="369"/>
    </row>
    <row r="312" spans="1:6" x14ac:dyDescent="0.25">
      <c r="A312" s="24"/>
      <c r="B312" s="369"/>
      <c r="C312" s="369"/>
      <c r="D312" s="369"/>
      <c r="E312" s="369"/>
      <c r="F312" s="369"/>
    </row>
    <row r="313" spans="1:6" x14ac:dyDescent="0.25">
      <c r="A313" s="24"/>
      <c r="B313" s="369"/>
      <c r="C313" s="369"/>
      <c r="D313" s="369"/>
      <c r="E313" s="369"/>
      <c r="F313" s="369"/>
    </row>
    <row r="314" spans="1:6" x14ac:dyDescent="0.25">
      <c r="A314" s="24"/>
      <c r="B314" s="369"/>
      <c r="C314" s="369"/>
      <c r="D314" s="369"/>
      <c r="E314" s="369"/>
      <c r="F314" s="369"/>
    </row>
    <row r="315" spans="1:6" x14ac:dyDescent="0.25">
      <c r="A315" s="24"/>
      <c r="B315" s="369"/>
      <c r="C315" s="369"/>
      <c r="D315" s="369"/>
      <c r="E315" s="369"/>
      <c r="F315" s="369"/>
    </row>
    <row r="316" spans="1:6" x14ac:dyDescent="0.25">
      <c r="A316" s="24"/>
      <c r="B316" s="369"/>
      <c r="C316" s="369"/>
      <c r="D316" s="369"/>
      <c r="E316" s="369"/>
      <c r="F316" s="369"/>
    </row>
    <row r="317" spans="1:6" x14ac:dyDescent="0.25">
      <c r="A317" s="24"/>
      <c r="B317" s="369"/>
      <c r="C317" s="369"/>
      <c r="D317" s="369"/>
      <c r="E317" s="369"/>
      <c r="F317" s="369"/>
    </row>
    <row r="318" spans="1:6" x14ac:dyDescent="0.25">
      <c r="A318" s="24"/>
      <c r="B318" s="369"/>
      <c r="C318" s="369"/>
      <c r="D318" s="369"/>
      <c r="E318" s="369"/>
      <c r="F318" s="369"/>
    </row>
    <row r="319" spans="1:6" x14ac:dyDescent="0.25">
      <c r="A319" s="24"/>
      <c r="B319" s="369"/>
      <c r="C319" s="369"/>
      <c r="D319" s="369"/>
      <c r="E319" s="369"/>
      <c r="F319" s="369"/>
    </row>
    <row r="320" spans="1:6" x14ac:dyDescent="0.25">
      <c r="A320" s="24"/>
      <c r="B320" s="369"/>
      <c r="C320" s="369"/>
      <c r="D320" s="369"/>
      <c r="E320" s="369"/>
      <c r="F320" s="369"/>
    </row>
    <row r="321" spans="1:6" x14ac:dyDescent="0.25">
      <c r="A321" s="24"/>
      <c r="B321" s="369"/>
      <c r="C321" s="369"/>
      <c r="D321" s="369"/>
      <c r="E321" s="369"/>
      <c r="F321" s="369"/>
    </row>
    <row r="322" spans="1:6" x14ac:dyDescent="0.25">
      <c r="A322" s="24"/>
      <c r="B322" s="369"/>
      <c r="C322" s="369"/>
      <c r="D322" s="369"/>
      <c r="E322" s="369"/>
      <c r="F322" s="369"/>
    </row>
    <row r="323" spans="1:6" x14ac:dyDescent="0.25">
      <c r="A323" s="24"/>
      <c r="B323" s="369"/>
      <c r="C323" s="369"/>
      <c r="D323" s="369"/>
      <c r="E323" s="369"/>
      <c r="F323" s="369"/>
    </row>
    <row r="324" spans="1:6" x14ac:dyDescent="0.25">
      <c r="A324" s="24"/>
      <c r="B324" s="369"/>
      <c r="C324" s="369"/>
      <c r="D324" s="369"/>
      <c r="E324" s="369"/>
      <c r="F324" s="369"/>
    </row>
    <row r="325" spans="1:6" x14ac:dyDescent="0.25">
      <c r="A325" s="24"/>
      <c r="B325" s="369"/>
      <c r="C325" s="369"/>
      <c r="D325" s="369"/>
      <c r="E325" s="369"/>
      <c r="F325" s="369"/>
    </row>
    <row r="326" spans="1:6" x14ac:dyDescent="0.25">
      <c r="A326" s="24"/>
      <c r="B326" s="369"/>
      <c r="C326" s="369"/>
      <c r="D326" s="369"/>
      <c r="E326" s="369"/>
      <c r="F326" s="369"/>
    </row>
    <row r="327" spans="1:6" x14ac:dyDescent="0.25">
      <c r="A327" s="24"/>
      <c r="B327" s="369"/>
      <c r="C327" s="369"/>
      <c r="D327" s="369"/>
      <c r="E327" s="369"/>
      <c r="F327" s="369"/>
    </row>
    <row r="328" spans="1:6" x14ac:dyDescent="0.25">
      <c r="A328" s="24"/>
      <c r="B328" s="369"/>
      <c r="C328" s="369"/>
      <c r="D328" s="369"/>
      <c r="E328" s="369"/>
      <c r="F328" s="369"/>
    </row>
    <row r="329" spans="1:6" x14ac:dyDescent="0.25">
      <c r="A329" s="24"/>
      <c r="B329" s="369"/>
      <c r="C329" s="369"/>
      <c r="D329" s="369"/>
      <c r="E329" s="369"/>
      <c r="F329" s="369"/>
    </row>
    <row r="330" spans="1:6" x14ac:dyDescent="0.25">
      <c r="A330" s="24"/>
      <c r="B330" s="369"/>
      <c r="C330" s="369"/>
      <c r="D330" s="369"/>
      <c r="E330" s="369"/>
      <c r="F330" s="369"/>
    </row>
    <row r="331" spans="1:6" x14ac:dyDescent="0.25">
      <c r="A331" s="24"/>
      <c r="B331" s="369"/>
      <c r="C331" s="369"/>
      <c r="D331" s="369"/>
      <c r="E331" s="369"/>
      <c r="F331" s="369"/>
    </row>
    <row r="332" spans="1:6" x14ac:dyDescent="0.25">
      <c r="A332" s="24"/>
      <c r="B332" s="369"/>
      <c r="C332" s="369"/>
      <c r="D332" s="369"/>
      <c r="E332" s="369"/>
      <c r="F332" s="369"/>
    </row>
    <row r="333" spans="1:6" x14ac:dyDescent="0.25">
      <c r="A333" s="24"/>
      <c r="B333" s="369"/>
      <c r="C333" s="369"/>
      <c r="D333" s="369"/>
      <c r="E333" s="369"/>
      <c r="F333" s="369"/>
    </row>
    <row r="334" spans="1:6" x14ac:dyDescent="0.25">
      <c r="A334" s="24"/>
      <c r="B334" s="369"/>
      <c r="C334" s="369"/>
      <c r="D334" s="369"/>
      <c r="E334" s="369"/>
      <c r="F334" s="369"/>
    </row>
    <row r="335" spans="1:6" x14ac:dyDescent="0.25">
      <c r="A335" s="24"/>
      <c r="B335" s="369"/>
      <c r="C335" s="369"/>
      <c r="D335" s="369"/>
      <c r="E335" s="369"/>
      <c r="F335" s="369"/>
    </row>
    <row r="336" spans="1:6" x14ac:dyDescent="0.25">
      <c r="A336" s="24"/>
      <c r="B336" s="369"/>
      <c r="C336" s="369"/>
      <c r="D336" s="369"/>
      <c r="E336" s="369"/>
      <c r="F336" s="369"/>
    </row>
    <row r="337" spans="1:6" x14ac:dyDescent="0.25">
      <c r="A337" s="24"/>
      <c r="B337" s="369"/>
      <c r="C337" s="369"/>
      <c r="D337" s="369"/>
      <c r="E337" s="369"/>
      <c r="F337" s="369"/>
    </row>
    <row r="338" spans="1:6" x14ac:dyDescent="0.25">
      <c r="A338" s="24"/>
      <c r="B338" s="369"/>
      <c r="C338" s="369"/>
      <c r="D338" s="369"/>
      <c r="E338" s="369"/>
      <c r="F338" s="369"/>
    </row>
    <row r="339" spans="1:6" x14ac:dyDescent="0.25">
      <c r="A339" s="24"/>
      <c r="B339" s="369"/>
      <c r="C339" s="369"/>
      <c r="D339" s="369"/>
      <c r="E339" s="369"/>
      <c r="F339" s="369"/>
    </row>
    <row r="340" spans="1:6" x14ac:dyDescent="0.25">
      <c r="A340" s="24"/>
      <c r="B340" s="369"/>
      <c r="C340" s="369"/>
      <c r="D340" s="369"/>
      <c r="E340" s="369"/>
      <c r="F340" s="369"/>
    </row>
    <row r="341" spans="1:6" ht="15.75" x14ac:dyDescent="0.25">
      <c r="A341" s="24"/>
      <c r="B341" s="34"/>
      <c r="C341" s="24"/>
      <c r="D341" s="24"/>
      <c r="E341" s="24"/>
      <c r="F341" s="24"/>
    </row>
    <row r="342" spans="1:6" x14ac:dyDescent="0.25">
      <c r="A342" s="24"/>
      <c r="B342" s="29"/>
      <c r="C342" s="24"/>
      <c r="D342" s="24"/>
      <c r="E342" s="24"/>
      <c r="F342" s="24"/>
    </row>
    <row r="343" spans="1:6" x14ac:dyDescent="0.25">
      <c r="A343" s="24"/>
      <c r="B343" s="29"/>
      <c r="C343" s="24"/>
      <c r="D343" s="24"/>
      <c r="E343" s="24"/>
      <c r="F343" s="24"/>
    </row>
    <row r="344" spans="1:6" x14ac:dyDescent="0.25">
      <c r="A344" s="24"/>
      <c r="B344" s="29"/>
      <c r="C344" s="24"/>
      <c r="D344" s="24"/>
      <c r="E344" s="24"/>
      <c r="F344" s="24"/>
    </row>
    <row r="345" spans="1:6" x14ac:dyDescent="0.25">
      <c r="A345" s="24"/>
      <c r="B345" s="29"/>
      <c r="C345" s="24"/>
      <c r="D345" s="24"/>
      <c r="E345" s="24"/>
      <c r="F345" s="24"/>
    </row>
    <row r="346" spans="1:6" x14ac:dyDescent="0.25">
      <c r="A346" s="24"/>
      <c r="B346" s="29"/>
      <c r="C346" s="24"/>
      <c r="D346" s="24"/>
      <c r="E346" s="24"/>
      <c r="F346" s="24"/>
    </row>
    <row r="347" spans="1:6" x14ac:dyDescent="0.25">
      <c r="A347" s="24"/>
      <c r="B347" s="29"/>
      <c r="C347" s="24"/>
      <c r="D347" s="24"/>
      <c r="E347" s="24"/>
      <c r="F347" s="24"/>
    </row>
    <row r="348" spans="1:6" x14ac:dyDescent="0.25">
      <c r="A348" s="24"/>
      <c r="B348" s="29"/>
      <c r="C348" s="24"/>
      <c r="D348" s="24"/>
      <c r="E348" s="24"/>
      <c r="F348" s="24"/>
    </row>
    <row r="349" spans="1:6" x14ac:dyDescent="0.25">
      <c r="A349" s="24"/>
      <c r="B349" s="29"/>
      <c r="C349" s="24"/>
      <c r="D349" s="24"/>
      <c r="E349" s="24"/>
      <c r="F349" s="24"/>
    </row>
    <row r="350" spans="1:6" x14ac:dyDescent="0.25">
      <c r="A350" s="24"/>
      <c r="B350" s="29"/>
      <c r="C350" s="24"/>
      <c r="D350" s="24"/>
      <c r="E350" s="24"/>
      <c r="F350" s="24"/>
    </row>
    <row r="351" spans="1:6" x14ac:dyDescent="0.25">
      <c r="A351" s="24"/>
      <c r="B351" s="29"/>
      <c r="C351" s="24"/>
      <c r="D351" s="24"/>
      <c r="E351" s="24"/>
      <c r="F351" s="24"/>
    </row>
    <row r="352" spans="1:6" x14ac:dyDescent="0.25">
      <c r="A352" s="24"/>
      <c r="B352" s="29"/>
      <c r="C352" s="24"/>
      <c r="D352" s="24"/>
      <c r="E352" s="24"/>
      <c r="F352" s="24"/>
    </row>
    <row r="353" spans="1:6" x14ac:dyDescent="0.25">
      <c r="A353" s="24"/>
      <c r="B353" s="29"/>
      <c r="C353" s="24"/>
      <c r="D353" s="24"/>
      <c r="E353" s="24"/>
      <c r="F353" s="24"/>
    </row>
    <row r="354" spans="1:6" x14ac:dyDescent="0.25">
      <c r="A354" s="24"/>
      <c r="B354" s="29"/>
      <c r="C354" s="24"/>
      <c r="D354" s="24"/>
      <c r="E354" s="24"/>
      <c r="F354" s="24"/>
    </row>
    <row r="355" spans="1:6" x14ac:dyDescent="0.25">
      <c r="A355" s="24"/>
      <c r="B355" s="29"/>
      <c r="C355" s="24"/>
      <c r="D355" s="24"/>
      <c r="E355" s="24"/>
      <c r="F355" s="24"/>
    </row>
    <row r="356" spans="1:6" x14ac:dyDescent="0.25">
      <c r="A356" s="24"/>
      <c r="B356" s="29"/>
      <c r="C356" s="24"/>
      <c r="D356" s="24"/>
      <c r="E356" s="24"/>
      <c r="F356" s="24"/>
    </row>
    <row r="357" spans="1:6" x14ac:dyDescent="0.25">
      <c r="A357" s="24"/>
      <c r="B357" s="29"/>
      <c r="C357" s="24"/>
      <c r="D357" s="24"/>
      <c r="E357" s="24"/>
      <c r="F357" s="24"/>
    </row>
    <row r="358" spans="1:6" x14ac:dyDescent="0.25">
      <c r="A358" s="24"/>
      <c r="B358" s="29"/>
      <c r="C358" s="24"/>
      <c r="D358" s="24"/>
      <c r="E358" s="24"/>
      <c r="F358" s="24"/>
    </row>
    <row r="359" spans="1:6" x14ac:dyDescent="0.25">
      <c r="A359" s="24"/>
      <c r="B359" s="29"/>
      <c r="C359" s="24"/>
      <c r="D359" s="24"/>
      <c r="E359" s="24"/>
      <c r="F359" s="24"/>
    </row>
    <row r="360" spans="1:6" x14ac:dyDescent="0.25">
      <c r="A360" s="24"/>
      <c r="B360" s="29"/>
      <c r="C360" s="24"/>
      <c r="D360" s="24"/>
      <c r="E360" s="24"/>
      <c r="F360" s="24"/>
    </row>
    <row r="361" spans="1:6" x14ac:dyDescent="0.25">
      <c r="A361" s="24"/>
      <c r="B361" s="29"/>
      <c r="C361" s="24"/>
      <c r="D361" s="24"/>
      <c r="E361" s="24"/>
      <c r="F361" s="24"/>
    </row>
    <row r="362" spans="1:6" x14ac:dyDescent="0.25">
      <c r="A362" s="24"/>
      <c r="B362" s="29"/>
      <c r="C362" s="24"/>
      <c r="D362" s="24"/>
      <c r="E362" s="24"/>
      <c r="F362" s="24"/>
    </row>
    <row r="363" spans="1:6" x14ac:dyDescent="0.25">
      <c r="A363" s="24"/>
      <c r="B363" s="29"/>
      <c r="C363" s="24"/>
      <c r="D363" s="24"/>
      <c r="E363" s="24"/>
      <c r="F363" s="24"/>
    </row>
    <row r="364" spans="1:6" x14ac:dyDescent="0.25">
      <c r="A364" s="24"/>
      <c r="B364" s="29"/>
      <c r="C364" s="24"/>
      <c r="D364" s="24"/>
      <c r="E364" s="24"/>
      <c r="F364" s="24"/>
    </row>
    <row r="365" spans="1:6" x14ac:dyDescent="0.25">
      <c r="A365" s="24"/>
      <c r="B365" s="29"/>
      <c r="C365" s="24"/>
      <c r="D365" s="24"/>
      <c r="E365" s="24"/>
      <c r="F365" s="24"/>
    </row>
    <row r="366" spans="1:6" x14ac:dyDescent="0.25">
      <c r="A366" s="24"/>
      <c r="B366" s="29"/>
      <c r="C366" s="24"/>
      <c r="D366" s="24"/>
      <c r="E366" s="24"/>
      <c r="F366" s="24"/>
    </row>
    <row r="367" spans="1:6" x14ac:dyDescent="0.25">
      <c r="A367" s="24"/>
      <c r="B367" s="29"/>
      <c r="C367" s="24"/>
      <c r="D367" s="24"/>
      <c r="E367" s="24"/>
      <c r="F367" s="24"/>
    </row>
    <row r="368" spans="1:6" x14ac:dyDescent="0.25">
      <c r="A368" s="24"/>
      <c r="B368" s="29"/>
      <c r="C368" s="24"/>
      <c r="D368" s="24"/>
      <c r="E368" s="24"/>
      <c r="F368" s="24"/>
    </row>
    <row r="369" spans="1:6" x14ac:dyDescent="0.25">
      <c r="A369" s="24"/>
      <c r="B369" s="29"/>
      <c r="C369" s="24"/>
      <c r="D369" s="24"/>
      <c r="E369" s="24"/>
      <c r="F369" s="24"/>
    </row>
    <row r="370" spans="1:6" x14ac:dyDescent="0.25">
      <c r="A370" s="24"/>
      <c r="B370" s="29"/>
      <c r="C370" s="24"/>
      <c r="D370" s="24"/>
      <c r="E370" s="24"/>
      <c r="F370" s="24"/>
    </row>
    <row r="371" spans="1:6" x14ac:dyDescent="0.25">
      <c r="A371" s="24"/>
      <c r="B371" s="29"/>
      <c r="C371" s="24"/>
      <c r="D371" s="24"/>
      <c r="E371" s="24"/>
      <c r="F371" s="24"/>
    </row>
    <row r="372" spans="1:6" x14ac:dyDescent="0.25">
      <c r="A372" s="24"/>
      <c r="B372" s="29"/>
      <c r="C372" s="24"/>
      <c r="D372" s="24"/>
      <c r="E372" s="24"/>
      <c r="F372" s="24"/>
    </row>
    <row r="373" spans="1:6" x14ac:dyDescent="0.25">
      <c r="A373" s="24"/>
      <c r="B373" s="29"/>
      <c r="C373" s="24"/>
      <c r="D373" s="24"/>
      <c r="E373" s="24"/>
      <c r="F373" s="24"/>
    </row>
    <row r="374" spans="1:6" x14ac:dyDescent="0.25">
      <c r="A374" s="24"/>
      <c r="B374" s="29"/>
      <c r="C374" s="24"/>
      <c r="D374" s="24"/>
      <c r="E374" s="24"/>
      <c r="F374" s="24"/>
    </row>
    <row r="375" spans="1:6" x14ac:dyDescent="0.25">
      <c r="A375" s="24"/>
      <c r="B375" s="29"/>
      <c r="C375" s="24"/>
      <c r="D375" s="24"/>
      <c r="E375" s="24"/>
      <c r="F375" s="24"/>
    </row>
    <row r="376" spans="1:6" x14ac:dyDescent="0.25">
      <c r="A376" s="24"/>
      <c r="B376" s="29"/>
      <c r="C376" s="24"/>
      <c r="D376" s="24"/>
      <c r="E376" s="24"/>
      <c r="F376" s="24"/>
    </row>
    <row r="377" spans="1:6" x14ac:dyDescent="0.25">
      <c r="A377" s="24"/>
      <c r="B377" s="29"/>
      <c r="C377" s="24"/>
      <c r="D377" s="24"/>
      <c r="E377" s="24"/>
      <c r="F377" s="24"/>
    </row>
    <row r="378" spans="1:6" x14ac:dyDescent="0.25">
      <c r="A378" s="24"/>
      <c r="B378" s="29"/>
      <c r="C378" s="24"/>
      <c r="D378" s="24"/>
      <c r="E378" s="24"/>
      <c r="F378" s="24"/>
    </row>
    <row r="379" spans="1:6" x14ac:dyDescent="0.25">
      <c r="A379" s="24"/>
      <c r="B379" s="29"/>
      <c r="C379" s="24"/>
      <c r="D379" s="24"/>
      <c r="E379" s="24"/>
      <c r="F379" s="24"/>
    </row>
    <row r="380" spans="1:6" x14ac:dyDescent="0.25">
      <c r="A380" s="24"/>
      <c r="B380" s="29"/>
      <c r="C380" s="24"/>
      <c r="D380" s="24"/>
      <c r="E380" s="24"/>
      <c r="F380" s="24"/>
    </row>
    <row r="381" spans="1:6" x14ac:dyDescent="0.25">
      <c r="A381" s="24"/>
      <c r="B381" s="29"/>
      <c r="C381" s="24"/>
      <c r="D381" s="24"/>
      <c r="E381" s="24"/>
      <c r="F381" s="24"/>
    </row>
    <row r="382" spans="1:6" x14ac:dyDescent="0.25">
      <c r="A382" s="24"/>
      <c r="B382" s="29"/>
      <c r="C382" s="24"/>
      <c r="D382" s="24"/>
      <c r="E382" s="24"/>
      <c r="F382" s="24"/>
    </row>
    <row r="383" spans="1:6" x14ac:dyDescent="0.25">
      <c r="A383" s="24"/>
      <c r="B383" s="29"/>
      <c r="C383" s="24"/>
      <c r="D383" s="24"/>
      <c r="E383" s="24"/>
      <c r="F383" s="24"/>
    </row>
    <row r="384" spans="1:6" x14ac:dyDescent="0.25">
      <c r="A384" s="24"/>
      <c r="B384" s="29"/>
      <c r="C384" s="24"/>
      <c r="D384" s="24"/>
      <c r="E384" s="24"/>
      <c r="F384" s="24"/>
    </row>
    <row r="385" spans="1:6" x14ac:dyDescent="0.25">
      <c r="A385" s="24"/>
      <c r="B385" s="29"/>
      <c r="C385" s="24"/>
      <c r="D385" s="24"/>
      <c r="E385" s="24"/>
      <c r="F385" s="24"/>
    </row>
    <row r="386" spans="1:6" x14ac:dyDescent="0.25">
      <c r="A386" s="24"/>
      <c r="B386" s="29"/>
      <c r="C386" s="24"/>
      <c r="D386" s="24"/>
      <c r="E386" s="24"/>
      <c r="F386" s="24"/>
    </row>
    <row r="387" spans="1:6" x14ac:dyDescent="0.25">
      <c r="A387" s="24"/>
      <c r="B387" s="29"/>
      <c r="C387" s="24"/>
      <c r="D387" s="24"/>
      <c r="E387" s="24"/>
      <c r="F387" s="24"/>
    </row>
    <row r="388" spans="1:6" x14ac:dyDescent="0.25">
      <c r="A388" s="24"/>
      <c r="B388" s="29"/>
      <c r="C388" s="24"/>
      <c r="D388" s="24"/>
      <c r="E388" s="24"/>
      <c r="F388" s="24"/>
    </row>
    <row r="389" spans="1:6" x14ac:dyDescent="0.25">
      <c r="A389" s="24"/>
      <c r="B389" s="29"/>
      <c r="C389" s="24"/>
      <c r="D389" s="24"/>
      <c r="E389" s="24"/>
      <c r="F389" s="24"/>
    </row>
    <row r="390" spans="1:6" x14ac:dyDescent="0.25">
      <c r="A390" s="24"/>
      <c r="B390" s="29"/>
      <c r="C390" s="24"/>
      <c r="D390" s="24"/>
      <c r="E390" s="24"/>
      <c r="F390" s="24"/>
    </row>
    <row r="391" spans="1:6" x14ac:dyDescent="0.25">
      <c r="A391" s="24"/>
      <c r="B391" s="29"/>
      <c r="C391" s="24"/>
      <c r="D391" s="24"/>
      <c r="E391" s="24"/>
      <c r="F391" s="24"/>
    </row>
    <row r="392" spans="1:6" x14ac:dyDescent="0.25">
      <c r="A392" s="24"/>
      <c r="B392" s="29"/>
      <c r="C392" s="24"/>
      <c r="D392" s="24"/>
      <c r="E392" s="24"/>
      <c r="F392" s="24"/>
    </row>
    <row r="393" spans="1:6" x14ac:dyDescent="0.25">
      <c r="A393" s="24"/>
      <c r="B393" s="29"/>
      <c r="C393" s="24"/>
      <c r="D393" s="24"/>
      <c r="E393" s="24"/>
      <c r="F393" s="24"/>
    </row>
    <row r="394" spans="1:6" x14ac:dyDescent="0.25">
      <c r="A394" s="24"/>
      <c r="B394" s="29"/>
      <c r="C394" s="24"/>
      <c r="D394" s="24"/>
      <c r="E394" s="24"/>
      <c r="F394" s="24"/>
    </row>
    <row r="395" spans="1:6" x14ac:dyDescent="0.25">
      <c r="A395" s="24"/>
      <c r="B395" s="29"/>
      <c r="C395" s="24"/>
      <c r="D395" s="24"/>
      <c r="E395" s="24"/>
      <c r="F395" s="24"/>
    </row>
    <row r="396" spans="1:6" x14ac:dyDescent="0.25">
      <c r="A396" s="24"/>
      <c r="B396" s="29"/>
      <c r="C396" s="24"/>
      <c r="D396" s="24"/>
      <c r="E396" s="24"/>
      <c r="F396" s="24"/>
    </row>
    <row r="397" spans="1:6" x14ac:dyDescent="0.25">
      <c r="A397" s="24"/>
      <c r="B397" s="29"/>
      <c r="C397" s="24"/>
      <c r="D397" s="24"/>
      <c r="E397" s="24"/>
      <c r="F397" s="24"/>
    </row>
    <row r="398" spans="1:6" x14ac:dyDescent="0.25">
      <c r="A398" s="24"/>
      <c r="B398" s="29"/>
      <c r="C398" s="24"/>
      <c r="D398" s="24"/>
      <c r="E398" s="24"/>
      <c r="F398" s="24"/>
    </row>
    <row r="399" spans="1:6" x14ac:dyDescent="0.25">
      <c r="A399" s="24"/>
      <c r="B399" s="29"/>
      <c r="C399" s="24"/>
      <c r="D399" s="24"/>
      <c r="E399" s="24"/>
      <c r="F399" s="24"/>
    </row>
    <row r="400" spans="1:6" x14ac:dyDescent="0.25">
      <c r="A400" s="24"/>
      <c r="B400" s="29"/>
      <c r="C400" s="24"/>
      <c r="D400" s="24"/>
      <c r="E400" s="24"/>
      <c r="F400" s="24"/>
    </row>
    <row r="401" spans="1:6" x14ac:dyDescent="0.25">
      <c r="A401" s="24"/>
      <c r="B401" s="29"/>
      <c r="C401" s="24"/>
      <c r="D401" s="24"/>
      <c r="E401" s="24"/>
      <c r="F401" s="24"/>
    </row>
    <row r="402" spans="1:6" x14ac:dyDescent="0.25">
      <c r="A402" s="24"/>
      <c r="B402" s="29"/>
      <c r="C402" s="24"/>
      <c r="D402" s="24"/>
      <c r="E402" s="24"/>
      <c r="F402" s="24"/>
    </row>
    <row r="403" spans="1:6" x14ac:dyDescent="0.25">
      <c r="A403" s="24"/>
      <c r="B403" s="29"/>
      <c r="C403" s="24"/>
      <c r="D403" s="24"/>
      <c r="E403" s="24"/>
      <c r="F403" s="24"/>
    </row>
    <row r="404" spans="1:6" x14ac:dyDescent="0.25">
      <c r="A404" s="24"/>
      <c r="B404" s="29"/>
      <c r="C404" s="24"/>
      <c r="D404" s="24"/>
      <c r="E404" s="24"/>
      <c r="F404" s="24"/>
    </row>
    <row r="405" spans="1:6" x14ac:dyDescent="0.25">
      <c r="A405" s="24"/>
      <c r="B405" s="29"/>
      <c r="C405" s="24"/>
      <c r="D405" s="24"/>
      <c r="E405" s="24"/>
      <c r="F405" s="24"/>
    </row>
    <row r="406" spans="1:6" x14ac:dyDescent="0.25">
      <c r="A406" s="24"/>
      <c r="B406" s="29"/>
      <c r="C406" s="24"/>
      <c r="D406" s="24"/>
      <c r="E406" s="24"/>
      <c r="F406" s="24"/>
    </row>
    <row r="407" spans="1:6" x14ac:dyDescent="0.25">
      <c r="A407" s="24"/>
      <c r="B407" s="29"/>
      <c r="C407" s="24"/>
      <c r="D407" s="24"/>
      <c r="E407" s="24"/>
      <c r="F407" s="24"/>
    </row>
    <row r="408" spans="1:6" x14ac:dyDescent="0.25">
      <c r="A408" s="24"/>
      <c r="B408" s="29"/>
      <c r="C408" s="24"/>
      <c r="D408" s="24"/>
      <c r="E408" s="24"/>
      <c r="F408" s="24"/>
    </row>
    <row r="409" spans="1:6" x14ac:dyDescent="0.25">
      <c r="A409" s="24"/>
      <c r="B409" s="29"/>
      <c r="C409" s="24"/>
      <c r="D409" s="24"/>
      <c r="E409" s="24"/>
      <c r="F409" s="24"/>
    </row>
    <row r="410" spans="1:6" x14ac:dyDescent="0.25">
      <c r="A410" s="24"/>
      <c r="B410" s="29"/>
      <c r="C410" s="24"/>
      <c r="D410" s="24"/>
      <c r="E410" s="24"/>
      <c r="F410" s="24"/>
    </row>
    <row r="411" spans="1:6" x14ac:dyDescent="0.25">
      <c r="A411" s="24"/>
      <c r="B411" s="29"/>
      <c r="C411" s="24"/>
      <c r="D411" s="24"/>
      <c r="E411" s="24"/>
      <c r="F411" s="24"/>
    </row>
    <row r="412" spans="1:6" x14ac:dyDescent="0.25">
      <c r="A412" s="24"/>
      <c r="B412" s="29"/>
      <c r="C412" s="24"/>
      <c r="D412" s="24"/>
      <c r="E412" s="24"/>
      <c r="F412" s="24"/>
    </row>
    <row r="413" spans="1:6" x14ac:dyDescent="0.25">
      <c r="A413" s="24"/>
      <c r="B413" s="29"/>
      <c r="C413" s="24"/>
      <c r="D413" s="24"/>
      <c r="E413" s="24"/>
      <c r="F413" s="24"/>
    </row>
    <row r="414" spans="1:6" x14ac:dyDescent="0.25">
      <c r="A414" s="24"/>
      <c r="B414" s="29"/>
      <c r="C414" s="24"/>
      <c r="D414" s="24"/>
      <c r="E414" s="24"/>
      <c r="F414" s="24"/>
    </row>
    <row r="415" spans="1:6" x14ac:dyDescent="0.25">
      <c r="A415" s="24"/>
      <c r="B415" s="29"/>
      <c r="C415" s="24"/>
      <c r="D415" s="24"/>
      <c r="E415" s="24"/>
      <c r="F415" s="24"/>
    </row>
    <row r="416" spans="1:6" x14ac:dyDescent="0.25">
      <c r="A416" s="24"/>
      <c r="B416" s="29"/>
      <c r="C416" s="24"/>
      <c r="D416" s="24"/>
      <c r="E416" s="24"/>
      <c r="F416" s="24"/>
    </row>
    <row r="417" spans="1:6" x14ac:dyDescent="0.25">
      <c r="A417" s="24"/>
      <c r="B417" s="29"/>
      <c r="C417" s="24"/>
      <c r="D417" s="24"/>
      <c r="E417" s="24"/>
      <c r="F417" s="24"/>
    </row>
    <row r="418" spans="1:6" x14ac:dyDescent="0.25">
      <c r="A418" s="24"/>
      <c r="B418" s="29"/>
      <c r="C418" s="24"/>
      <c r="D418" s="24"/>
      <c r="E418" s="24"/>
      <c r="F418" s="24"/>
    </row>
    <row r="419" spans="1:6" x14ac:dyDescent="0.25">
      <c r="A419" s="24"/>
      <c r="B419" s="29"/>
      <c r="C419" s="24"/>
      <c r="D419" s="24"/>
      <c r="E419" s="24"/>
      <c r="F419" s="24"/>
    </row>
    <row r="420" spans="1:6" x14ac:dyDescent="0.25">
      <c r="A420" s="24"/>
      <c r="B420" s="29"/>
      <c r="C420" s="24"/>
      <c r="D420" s="24"/>
      <c r="E420" s="24"/>
      <c r="F420" s="24"/>
    </row>
    <row r="421" spans="1:6" x14ac:dyDescent="0.25">
      <c r="A421" s="24"/>
      <c r="B421" s="29"/>
      <c r="C421" s="24"/>
      <c r="D421" s="24"/>
      <c r="E421" s="24"/>
      <c r="F421" s="24"/>
    </row>
    <row r="422" spans="1:6" x14ac:dyDescent="0.25">
      <c r="A422" s="24"/>
      <c r="B422" s="29"/>
      <c r="C422" s="24"/>
      <c r="D422" s="24"/>
      <c r="E422" s="24"/>
      <c r="F422" s="24"/>
    </row>
    <row r="423" spans="1:6" x14ac:dyDescent="0.25">
      <c r="A423" s="24"/>
      <c r="B423" s="29"/>
      <c r="C423" s="24"/>
      <c r="D423" s="24"/>
      <c r="E423" s="24"/>
      <c r="F423" s="24"/>
    </row>
    <row r="424" spans="1:6" x14ac:dyDescent="0.25">
      <c r="A424" s="24"/>
      <c r="B424" s="29"/>
      <c r="C424" s="24"/>
      <c r="D424" s="24"/>
      <c r="E424" s="24"/>
      <c r="F424" s="24"/>
    </row>
    <row r="425" spans="1:6" x14ac:dyDescent="0.25">
      <c r="A425" s="24"/>
      <c r="B425" s="29"/>
      <c r="C425" s="24"/>
      <c r="D425" s="24"/>
      <c r="E425" s="24"/>
      <c r="F425" s="24"/>
    </row>
    <row r="426" spans="1:6" x14ac:dyDescent="0.25">
      <c r="A426" s="24"/>
      <c r="B426" s="29"/>
      <c r="C426" s="24"/>
      <c r="D426" s="24"/>
      <c r="E426" s="24"/>
      <c r="F426" s="24"/>
    </row>
    <row r="427" spans="1:6" x14ac:dyDescent="0.25">
      <c r="A427" s="24"/>
      <c r="B427" s="29"/>
      <c r="C427" s="24"/>
      <c r="D427" s="24"/>
      <c r="E427" s="24"/>
      <c r="F427" s="24"/>
    </row>
    <row r="428" spans="1:6" x14ac:dyDescent="0.25">
      <c r="A428" s="24"/>
      <c r="B428" s="29"/>
      <c r="C428" s="24"/>
      <c r="D428" s="24"/>
      <c r="E428" s="24"/>
      <c r="F428" s="24"/>
    </row>
    <row r="429" spans="1:6" x14ac:dyDescent="0.25">
      <c r="A429" s="24"/>
      <c r="B429" s="29"/>
      <c r="C429" s="24"/>
      <c r="D429" s="24"/>
      <c r="E429" s="24"/>
      <c r="F429" s="24"/>
    </row>
    <row r="430" spans="1:6" x14ac:dyDescent="0.25">
      <c r="A430" s="24"/>
      <c r="B430" s="29"/>
      <c r="C430" s="24"/>
      <c r="D430" s="24"/>
      <c r="E430" s="24"/>
      <c r="F430" s="24"/>
    </row>
    <row r="431" spans="1:6" x14ac:dyDescent="0.25">
      <c r="A431" s="24"/>
      <c r="B431" s="29"/>
      <c r="C431" s="24"/>
      <c r="D431" s="24"/>
      <c r="E431" s="24"/>
      <c r="F431" s="24"/>
    </row>
    <row r="432" spans="1:6" x14ac:dyDescent="0.25">
      <c r="A432" s="24"/>
      <c r="B432" s="29"/>
      <c r="C432" s="24"/>
      <c r="D432" s="24"/>
      <c r="E432" s="24"/>
      <c r="F432" s="24"/>
    </row>
    <row r="433" spans="1:6" x14ac:dyDescent="0.25">
      <c r="A433" s="24"/>
      <c r="B433" s="29"/>
      <c r="C433" s="24"/>
      <c r="D433" s="24"/>
      <c r="E433" s="24"/>
      <c r="F433" s="24"/>
    </row>
    <row r="434" spans="1:6" x14ac:dyDescent="0.25">
      <c r="A434" s="24"/>
      <c r="B434" s="29"/>
      <c r="C434" s="24"/>
      <c r="D434" s="24"/>
      <c r="E434" s="24"/>
      <c r="F434" s="24"/>
    </row>
    <row r="435" spans="1:6" x14ac:dyDescent="0.25">
      <c r="A435" s="24"/>
      <c r="B435" s="29"/>
      <c r="C435" s="24"/>
      <c r="D435" s="24"/>
      <c r="E435" s="24"/>
      <c r="F435" s="24"/>
    </row>
    <row r="436" spans="1:6" x14ac:dyDescent="0.25">
      <c r="A436" s="24"/>
      <c r="B436" s="29"/>
      <c r="C436" s="24"/>
      <c r="D436" s="24"/>
      <c r="E436" s="24"/>
      <c r="F436" s="24"/>
    </row>
    <row r="437" spans="1:6" x14ac:dyDescent="0.25">
      <c r="A437" s="24"/>
      <c r="B437" s="29"/>
      <c r="C437" s="24"/>
      <c r="D437" s="24"/>
      <c r="E437" s="24"/>
      <c r="F437" s="24"/>
    </row>
    <row r="438" spans="1:6" x14ac:dyDescent="0.25">
      <c r="A438" s="24"/>
      <c r="B438" s="29"/>
      <c r="C438" s="24"/>
      <c r="D438" s="24"/>
      <c r="E438" s="24"/>
      <c r="F438" s="24"/>
    </row>
    <row r="439" spans="1:6" x14ac:dyDescent="0.25">
      <c r="A439" s="24"/>
      <c r="B439" s="29"/>
      <c r="C439" s="24"/>
      <c r="D439" s="24"/>
      <c r="E439" s="24"/>
      <c r="F439" s="24"/>
    </row>
    <row r="440" spans="1:6" x14ac:dyDescent="0.25">
      <c r="A440" s="24"/>
      <c r="B440" s="29"/>
      <c r="C440" s="24"/>
      <c r="D440" s="24"/>
      <c r="E440" s="24"/>
      <c r="F440" s="24"/>
    </row>
    <row r="441" spans="1:6" x14ac:dyDescent="0.25">
      <c r="A441" s="24"/>
      <c r="B441" s="29"/>
      <c r="C441" s="24"/>
      <c r="D441" s="24"/>
      <c r="E441" s="24"/>
      <c r="F441" s="24"/>
    </row>
    <row r="442" spans="1:6" x14ac:dyDescent="0.25">
      <c r="A442" s="24"/>
      <c r="B442" s="29"/>
      <c r="C442" s="24"/>
      <c r="D442" s="24"/>
      <c r="E442" s="24"/>
      <c r="F442" s="24"/>
    </row>
    <row r="443" spans="1:6" x14ac:dyDescent="0.25">
      <c r="A443" s="24"/>
      <c r="B443" s="29"/>
      <c r="C443" s="24"/>
      <c r="D443" s="24"/>
      <c r="E443" s="24"/>
      <c r="F443" s="24"/>
    </row>
    <row r="444" spans="1:6" x14ac:dyDescent="0.25">
      <c r="A444" s="24"/>
      <c r="B444" s="29"/>
      <c r="C444" s="24"/>
      <c r="D444" s="24"/>
      <c r="E444" s="24"/>
      <c r="F444" s="24"/>
    </row>
    <row r="445" spans="1:6" x14ac:dyDescent="0.25">
      <c r="A445" s="24"/>
      <c r="B445" s="29"/>
      <c r="C445" s="24"/>
      <c r="D445" s="24"/>
      <c r="E445" s="24"/>
      <c r="F445" s="24"/>
    </row>
    <row r="446" spans="1:6" x14ac:dyDescent="0.25">
      <c r="A446" s="24"/>
      <c r="B446" s="29"/>
      <c r="C446" s="24"/>
      <c r="D446" s="24"/>
      <c r="E446" s="24"/>
      <c r="F446" s="24"/>
    </row>
    <row r="447" spans="1:6" x14ac:dyDescent="0.25">
      <c r="A447" s="24"/>
      <c r="B447" s="29"/>
      <c r="C447" s="24"/>
      <c r="D447" s="24"/>
      <c r="E447" s="24"/>
      <c r="F447" s="24"/>
    </row>
    <row r="448" spans="1:6" x14ac:dyDescent="0.25">
      <c r="A448" s="24"/>
      <c r="B448" s="29"/>
      <c r="C448" s="24"/>
      <c r="D448" s="24"/>
      <c r="E448" s="24"/>
      <c r="F448" s="24"/>
    </row>
    <row r="449" spans="1:6" x14ac:dyDescent="0.25">
      <c r="A449" s="24"/>
      <c r="B449" s="29"/>
      <c r="C449" s="24"/>
      <c r="D449" s="24"/>
      <c r="E449" s="24"/>
      <c r="F449" s="24"/>
    </row>
    <row r="450" spans="1:6" x14ac:dyDescent="0.25">
      <c r="A450" s="24"/>
      <c r="B450" s="29"/>
      <c r="C450" s="24"/>
      <c r="D450" s="24"/>
      <c r="E450" s="24"/>
      <c r="F450" s="24"/>
    </row>
    <row r="451" spans="1:6" x14ac:dyDescent="0.25">
      <c r="A451" s="24"/>
      <c r="B451" s="29"/>
      <c r="C451" s="24"/>
      <c r="D451" s="24"/>
      <c r="E451" s="24"/>
      <c r="F451" s="24"/>
    </row>
    <row r="452" spans="1:6" x14ac:dyDescent="0.25">
      <c r="A452" s="24"/>
      <c r="B452" s="29"/>
      <c r="C452" s="24"/>
      <c r="D452" s="24"/>
      <c r="E452" s="24"/>
      <c r="F452" s="24"/>
    </row>
    <row r="453" spans="1:6" x14ac:dyDescent="0.25">
      <c r="A453" s="24"/>
      <c r="B453" s="29"/>
      <c r="C453" s="24"/>
      <c r="D453" s="24"/>
      <c r="E453" s="24"/>
      <c r="F453" s="24"/>
    </row>
    <row r="454" spans="1:6" x14ac:dyDescent="0.25">
      <c r="A454" s="24"/>
      <c r="B454" s="29"/>
      <c r="C454" s="24"/>
      <c r="D454" s="24"/>
      <c r="E454" s="24"/>
      <c r="F454" s="24"/>
    </row>
    <row r="455" spans="1:6" x14ac:dyDescent="0.25">
      <c r="A455" s="24"/>
      <c r="B455" s="29"/>
      <c r="C455" s="24"/>
      <c r="D455" s="24"/>
      <c r="E455" s="24"/>
      <c r="F455" s="24"/>
    </row>
    <row r="456" spans="1:6" x14ac:dyDescent="0.25">
      <c r="A456" s="24"/>
      <c r="B456" s="29"/>
      <c r="C456" s="24"/>
      <c r="D456" s="24"/>
      <c r="E456" s="24"/>
      <c r="F456" s="24"/>
    </row>
    <row r="457" spans="1:6" x14ac:dyDescent="0.25">
      <c r="A457" s="24"/>
      <c r="B457" s="29"/>
      <c r="C457" s="24"/>
      <c r="D457" s="24"/>
      <c r="E457" s="24"/>
      <c r="F457" s="24"/>
    </row>
    <row r="458" spans="1:6" x14ac:dyDescent="0.25">
      <c r="A458" s="24"/>
      <c r="B458" s="29"/>
      <c r="C458" s="24"/>
      <c r="D458" s="24"/>
      <c r="E458" s="24"/>
      <c r="F458" s="24"/>
    </row>
    <row r="459" spans="1:6" x14ac:dyDescent="0.25">
      <c r="A459" s="24"/>
      <c r="B459" s="29"/>
      <c r="C459" s="24"/>
      <c r="D459" s="24"/>
      <c r="E459" s="24"/>
      <c r="F459" s="24"/>
    </row>
    <row r="460" spans="1:6" x14ac:dyDescent="0.25">
      <c r="A460" s="24"/>
      <c r="B460" s="29"/>
      <c r="C460" s="24"/>
      <c r="D460" s="24"/>
      <c r="E460" s="24"/>
      <c r="F460" s="24"/>
    </row>
    <row r="461" spans="1:6" x14ac:dyDescent="0.25">
      <c r="A461" s="24"/>
      <c r="B461" s="29"/>
      <c r="C461" s="24"/>
      <c r="D461" s="24"/>
      <c r="E461" s="24"/>
      <c r="F461" s="24"/>
    </row>
    <row r="462" spans="1:6" x14ac:dyDescent="0.25">
      <c r="A462" s="24"/>
      <c r="B462" s="29"/>
      <c r="C462" s="24"/>
      <c r="D462" s="24"/>
      <c r="E462" s="24"/>
      <c r="F462" s="24"/>
    </row>
    <row r="463" spans="1:6" x14ac:dyDescent="0.25">
      <c r="A463" s="24"/>
      <c r="B463" s="29"/>
      <c r="C463" s="24"/>
      <c r="D463" s="24"/>
      <c r="E463" s="24"/>
      <c r="F463" s="24"/>
    </row>
    <row r="464" spans="1:6" x14ac:dyDescent="0.25">
      <c r="A464" s="24"/>
      <c r="B464" s="29"/>
      <c r="C464" s="24"/>
      <c r="D464" s="24"/>
      <c r="E464" s="24"/>
      <c r="F464" s="24"/>
    </row>
    <row r="465" spans="1:6" x14ac:dyDescent="0.25">
      <c r="A465" s="24"/>
      <c r="B465" s="29"/>
      <c r="C465" s="24"/>
      <c r="D465" s="24"/>
      <c r="E465" s="24"/>
      <c r="F465" s="24"/>
    </row>
    <row r="466" spans="1:6" x14ac:dyDescent="0.25">
      <c r="A466" s="24"/>
      <c r="B466" s="29"/>
      <c r="C466" s="24"/>
      <c r="D466" s="24"/>
      <c r="E466" s="24"/>
      <c r="F466" s="24"/>
    </row>
    <row r="467" spans="1:6" x14ac:dyDescent="0.25">
      <c r="A467" s="24"/>
      <c r="B467" s="29"/>
      <c r="C467" s="24"/>
      <c r="D467" s="24"/>
      <c r="E467" s="24"/>
      <c r="F467" s="24"/>
    </row>
    <row r="468" spans="1:6" x14ac:dyDescent="0.25">
      <c r="A468" s="24"/>
      <c r="B468" s="29"/>
      <c r="C468" s="24"/>
      <c r="D468" s="24"/>
      <c r="E468" s="24"/>
      <c r="F468" s="24"/>
    </row>
    <row r="469" spans="1:6" x14ac:dyDescent="0.25">
      <c r="A469" s="24"/>
      <c r="B469" s="29"/>
      <c r="C469" s="24"/>
      <c r="D469" s="24"/>
      <c r="E469" s="24"/>
      <c r="F469" s="24"/>
    </row>
    <row r="470" spans="1:6" x14ac:dyDescent="0.25">
      <c r="A470" s="24"/>
      <c r="B470" s="29"/>
      <c r="C470" s="24"/>
      <c r="D470" s="24"/>
      <c r="E470" s="24"/>
      <c r="F470" s="24"/>
    </row>
    <row r="471" spans="1:6" x14ac:dyDescent="0.25">
      <c r="A471" s="24"/>
      <c r="B471" s="29"/>
      <c r="C471" s="24"/>
      <c r="D471" s="24"/>
      <c r="E471" s="24"/>
      <c r="F471" s="24"/>
    </row>
    <row r="472" spans="1:6" x14ac:dyDescent="0.25">
      <c r="A472" s="24"/>
      <c r="B472" s="29"/>
      <c r="C472" s="24"/>
      <c r="D472" s="24"/>
      <c r="E472" s="24"/>
      <c r="F472" s="24"/>
    </row>
    <row r="473" spans="1:6" x14ac:dyDescent="0.25">
      <c r="A473" s="24"/>
      <c r="B473" s="29"/>
      <c r="C473" s="24"/>
      <c r="D473" s="24"/>
      <c r="E473" s="24"/>
      <c r="F473" s="24"/>
    </row>
    <row r="474" spans="1:6" x14ac:dyDescent="0.25">
      <c r="A474" s="24"/>
      <c r="B474" s="29"/>
      <c r="C474" s="24"/>
      <c r="D474" s="24"/>
      <c r="E474" s="24"/>
      <c r="F474" s="24"/>
    </row>
    <row r="475" spans="1:6" x14ac:dyDescent="0.25">
      <c r="A475" s="24"/>
      <c r="B475" s="29"/>
      <c r="C475" s="24"/>
      <c r="D475" s="24"/>
      <c r="E475" s="24"/>
      <c r="F475" s="24"/>
    </row>
    <row r="476" spans="1:6" x14ac:dyDescent="0.25">
      <c r="A476" s="24"/>
      <c r="B476" s="29"/>
      <c r="C476" s="24"/>
      <c r="D476" s="24"/>
      <c r="E476" s="24"/>
      <c r="F476" s="24"/>
    </row>
    <row r="477" spans="1:6" x14ac:dyDescent="0.25">
      <c r="A477" s="24"/>
      <c r="B477" s="29"/>
      <c r="C477" s="24"/>
      <c r="D477" s="24"/>
      <c r="E477" s="24"/>
      <c r="F477" s="24"/>
    </row>
    <row r="478" spans="1:6" x14ac:dyDescent="0.25">
      <c r="A478" s="24"/>
      <c r="B478" s="29"/>
      <c r="C478" s="24"/>
      <c r="D478" s="24"/>
      <c r="E478" s="24"/>
      <c r="F478" s="24"/>
    </row>
    <row r="479" spans="1:6" x14ac:dyDescent="0.25">
      <c r="A479" s="24"/>
      <c r="B479" s="29"/>
      <c r="C479" s="24"/>
      <c r="D479" s="24"/>
      <c r="E479" s="24"/>
      <c r="F479" s="24"/>
    </row>
    <row r="480" spans="1:6" x14ac:dyDescent="0.25">
      <c r="A480" s="24"/>
      <c r="B480" s="29"/>
      <c r="C480" s="24"/>
      <c r="D480" s="24"/>
      <c r="E480" s="24"/>
      <c r="F480" s="24"/>
    </row>
    <row r="481" spans="1:6" x14ac:dyDescent="0.25">
      <c r="A481" s="24"/>
      <c r="B481" s="29"/>
      <c r="C481" s="24"/>
      <c r="D481" s="24"/>
      <c r="E481" s="24"/>
      <c r="F481" s="24"/>
    </row>
    <row r="482" spans="1:6" x14ac:dyDescent="0.25">
      <c r="A482" s="24"/>
      <c r="B482" s="29"/>
      <c r="C482" s="24"/>
      <c r="D482" s="24"/>
      <c r="E482" s="24"/>
      <c r="F482" s="24"/>
    </row>
    <row r="483" spans="1:6" x14ac:dyDescent="0.25">
      <c r="A483" s="24"/>
      <c r="B483" s="29"/>
      <c r="C483" s="24"/>
      <c r="D483" s="24"/>
      <c r="E483" s="24"/>
      <c r="F483" s="24"/>
    </row>
    <row r="484" spans="1:6" x14ac:dyDescent="0.25">
      <c r="A484" s="24"/>
      <c r="B484" s="29"/>
      <c r="C484" s="24"/>
      <c r="D484" s="24"/>
      <c r="E484" s="24"/>
      <c r="F484" s="24"/>
    </row>
    <row r="485" spans="1:6" x14ac:dyDescent="0.25">
      <c r="A485" s="24"/>
      <c r="B485" s="29"/>
      <c r="C485" s="24"/>
      <c r="D485" s="24"/>
      <c r="E485" s="24"/>
      <c r="F485" s="24"/>
    </row>
    <row r="486" spans="1:6" x14ac:dyDescent="0.25">
      <c r="A486" s="24"/>
      <c r="B486" s="29"/>
      <c r="C486" s="24"/>
      <c r="D486" s="24"/>
      <c r="E486" s="24"/>
      <c r="F486" s="24"/>
    </row>
    <row r="487" spans="1:6" x14ac:dyDescent="0.25">
      <c r="A487" s="24"/>
      <c r="B487" s="29"/>
      <c r="C487" s="24"/>
      <c r="D487" s="24"/>
      <c r="E487" s="24"/>
      <c r="F487" s="24"/>
    </row>
    <row r="488" spans="1:6" x14ac:dyDescent="0.25">
      <c r="A488" s="24"/>
      <c r="B488" s="29"/>
      <c r="C488" s="24"/>
      <c r="D488" s="24"/>
      <c r="E488" s="24"/>
      <c r="F488" s="24"/>
    </row>
    <row r="489" spans="1:6" x14ac:dyDescent="0.25">
      <c r="A489" s="24"/>
      <c r="B489" s="29"/>
      <c r="C489" s="24"/>
      <c r="D489" s="24"/>
      <c r="E489" s="24"/>
      <c r="F489" s="24"/>
    </row>
    <row r="490" spans="1:6" x14ac:dyDescent="0.25">
      <c r="A490" s="24"/>
      <c r="B490" s="29"/>
      <c r="C490" s="24"/>
      <c r="D490" s="24"/>
      <c r="E490" s="24"/>
      <c r="F490" s="24"/>
    </row>
    <row r="491" spans="1:6" x14ac:dyDescent="0.25">
      <c r="A491" s="24"/>
      <c r="B491" s="29"/>
      <c r="C491" s="24"/>
      <c r="D491" s="24"/>
      <c r="E491" s="24"/>
      <c r="F491" s="24"/>
    </row>
    <row r="492" spans="1:6" x14ac:dyDescent="0.25">
      <c r="A492" s="24"/>
      <c r="B492" s="29"/>
      <c r="C492" s="24"/>
      <c r="D492" s="24"/>
      <c r="E492" s="24"/>
      <c r="F492" s="24"/>
    </row>
    <row r="493" spans="1:6" x14ac:dyDescent="0.25">
      <c r="A493" s="24"/>
      <c r="B493" s="29"/>
      <c r="C493" s="24"/>
      <c r="D493" s="24"/>
      <c r="E493" s="24"/>
      <c r="F493" s="24"/>
    </row>
    <row r="494" spans="1:6" x14ac:dyDescent="0.25">
      <c r="A494" s="24"/>
      <c r="B494" s="29"/>
      <c r="C494" s="24"/>
      <c r="D494" s="24"/>
      <c r="E494" s="24"/>
      <c r="F494" s="24"/>
    </row>
    <row r="495" spans="1:6" x14ac:dyDescent="0.25">
      <c r="A495" s="24"/>
      <c r="B495" s="29"/>
      <c r="C495" s="24"/>
      <c r="D495" s="24"/>
      <c r="E495" s="24"/>
      <c r="F495" s="24"/>
    </row>
    <row r="496" spans="1:6" x14ac:dyDescent="0.25">
      <c r="A496" s="24"/>
      <c r="B496" s="29"/>
      <c r="C496" s="24"/>
      <c r="D496" s="24"/>
      <c r="E496" s="24"/>
      <c r="F496" s="24"/>
    </row>
    <row r="497" spans="1:6" x14ac:dyDescent="0.25">
      <c r="A497" s="24"/>
      <c r="B497" s="29"/>
      <c r="C497" s="24"/>
      <c r="D497" s="24"/>
      <c r="E497" s="24"/>
      <c r="F497" s="24"/>
    </row>
    <row r="498" spans="1:6" x14ac:dyDescent="0.25">
      <c r="A498" s="24"/>
      <c r="B498" s="29"/>
      <c r="C498" s="24"/>
      <c r="D498" s="24"/>
      <c r="E498" s="24"/>
      <c r="F498" s="24"/>
    </row>
    <row r="499" spans="1:6" x14ac:dyDescent="0.25">
      <c r="A499" s="24"/>
      <c r="B499" s="29"/>
      <c r="C499" s="24"/>
      <c r="D499" s="24"/>
      <c r="E499" s="24"/>
      <c r="F499" s="24"/>
    </row>
    <row r="500" spans="1:6" x14ac:dyDescent="0.25">
      <c r="A500" s="24"/>
      <c r="B500" s="29"/>
      <c r="C500" s="24"/>
      <c r="D500" s="24"/>
      <c r="E500" s="24"/>
      <c r="F500" s="24"/>
    </row>
    <row r="501" spans="1:6" x14ac:dyDescent="0.25">
      <c r="A501" s="24"/>
      <c r="B501" s="29"/>
      <c r="C501" s="24"/>
      <c r="D501" s="24"/>
      <c r="E501" s="24"/>
      <c r="F501" s="24"/>
    </row>
    <row r="502" spans="1:6" x14ac:dyDescent="0.25">
      <c r="A502" s="24"/>
      <c r="B502" s="29"/>
      <c r="C502" s="24"/>
      <c r="D502" s="24"/>
      <c r="E502" s="24"/>
      <c r="F502" s="24"/>
    </row>
    <row r="503" spans="1:6" x14ac:dyDescent="0.25">
      <c r="A503" s="24"/>
      <c r="B503" s="29"/>
      <c r="C503" s="24"/>
      <c r="D503" s="24"/>
      <c r="E503" s="24"/>
      <c r="F503" s="24"/>
    </row>
    <row r="504" spans="1:6" x14ac:dyDescent="0.25">
      <c r="A504" s="24"/>
      <c r="B504" s="29"/>
      <c r="C504" s="24"/>
      <c r="D504" s="24"/>
      <c r="E504" s="24"/>
      <c r="F504" s="24"/>
    </row>
    <row r="505" spans="1:6" x14ac:dyDescent="0.25">
      <c r="A505" s="24"/>
      <c r="B505" s="29"/>
      <c r="C505" s="24"/>
      <c r="D505" s="24"/>
      <c r="E505" s="24"/>
      <c r="F505" s="24"/>
    </row>
    <row r="506" spans="1:6" x14ac:dyDescent="0.25">
      <c r="A506" s="24"/>
      <c r="B506" s="29"/>
      <c r="C506" s="24"/>
      <c r="D506" s="24"/>
      <c r="E506" s="24"/>
      <c r="F506" s="24"/>
    </row>
    <row r="507" spans="1:6" x14ac:dyDescent="0.25">
      <c r="A507" s="24"/>
      <c r="B507" s="29"/>
      <c r="C507" s="24"/>
      <c r="D507" s="24"/>
      <c r="E507" s="24"/>
      <c r="F507" s="24"/>
    </row>
    <row r="508" spans="1:6" x14ac:dyDescent="0.25">
      <c r="A508" s="24"/>
      <c r="B508" s="29"/>
      <c r="C508" s="24"/>
      <c r="D508" s="24"/>
      <c r="E508" s="24"/>
      <c r="F508" s="24"/>
    </row>
    <row r="509" spans="1:6" x14ac:dyDescent="0.25">
      <c r="A509" s="24"/>
      <c r="B509" s="29"/>
      <c r="C509" s="24"/>
      <c r="D509" s="24"/>
      <c r="E509" s="24"/>
      <c r="F509" s="24"/>
    </row>
    <row r="510" spans="1:6" x14ac:dyDescent="0.25">
      <c r="A510" s="24"/>
      <c r="B510" s="29"/>
      <c r="C510" s="24"/>
      <c r="D510" s="24"/>
      <c r="E510" s="24"/>
      <c r="F510" s="24"/>
    </row>
    <row r="511" spans="1:6" x14ac:dyDescent="0.25">
      <c r="A511" s="24"/>
      <c r="B511" s="29"/>
      <c r="C511" s="24"/>
      <c r="D511" s="24"/>
      <c r="E511" s="24"/>
      <c r="F511" s="24"/>
    </row>
    <row r="512" spans="1:6" x14ac:dyDescent="0.25">
      <c r="A512" s="24"/>
      <c r="B512" s="29"/>
      <c r="C512" s="24"/>
      <c r="D512" s="24"/>
      <c r="E512" s="24"/>
      <c r="F512" s="24"/>
    </row>
    <row r="513" spans="1:6" x14ac:dyDescent="0.25">
      <c r="A513" s="24"/>
      <c r="B513" s="29"/>
      <c r="C513" s="24"/>
      <c r="D513" s="24"/>
      <c r="E513" s="24"/>
      <c r="F513" s="24"/>
    </row>
    <row r="514" spans="1:6" x14ac:dyDescent="0.25">
      <c r="A514" s="24"/>
      <c r="B514" s="29"/>
      <c r="C514" s="24"/>
      <c r="D514" s="24"/>
      <c r="E514" s="24"/>
      <c r="F514" s="24"/>
    </row>
    <row r="515" spans="1:6" x14ac:dyDescent="0.25">
      <c r="A515" s="24"/>
      <c r="B515" s="29"/>
      <c r="C515" s="24"/>
      <c r="D515" s="24"/>
      <c r="E515" s="24"/>
      <c r="F515" s="24"/>
    </row>
    <row r="516" spans="1:6" x14ac:dyDescent="0.25">
      <c r="A516" s="24"/>
      <c r="B516" s="29"/>
      <c r="C516" s="24"/>
      <c r="D516" s="24"/>
      <c r="E516" s="24"/>
      <c r="F516" s="24"/>
    </row>
    <row r="517" spans="1:6" x14ac:dyDescent="0.25">
      <c r="A517" s="24"/>
      <c r="B517" s="29"/>
      <c r="C517" s="24"/>
      <c r="D517" s="24"/>
      <c r="E517" s="24"/>
      <c r="F517" s="24"/>
    </row>
    <row r="518" spans="1:6" x14ac:dyDescent="0.25">
      <c r="A518" s="24"/>
      <c r="B518" s="29"/>
      <c r="C518" s="24"/>
      <c r="D518" s="24"/>
      <c r="E518" s="24"/>
      <c r="F518" s="24"/>
    </row>
    <row r="519" spans="1:6" x14ac:dyDescent="0.25">
      <c r="A519" s="24"/>
      <c r="B519" s="29"/>
      <c r="C519" s="24"/>
      <c r="D519" s="24"/>
      <c r="E519" s="24"/>
      <c r="F519" s="24"/>
    </row>
    <row r="520" spans="1:6" x14ac:dyDescent="0.25">
      <c r="A520" s="24"/>
      <c r="B520" s="29"/>
      <c r="C520" s="24"/>
      <c r="D520" s="24"/>
      <c r="E520" s="24"/>
      <c r="F520" s="24"/>
    </row>
    <row r="521" spans="1:6" x14ac:dyDescent="0.25">
      <c r="A521" s="24"/>
      <c r="B521" s="29"/>
      <c r="C521" s="24"/>
      <c r="D521" s="24"/>
      <c r="E521" s="24"/>
      <c r="F521" s="24"/>
    </row>
    <row r="522" spans="1:6" x14ac:dyDescent="0.25">
      <c r="A522" s="24"/>
      <c r="B522" s="29"/>
      <c r="C522" s="24"/>
      <c r="D522" s="24"/>
      <c r="E522" s="24"/>
      <c r="F522" s="24"/>
    </row>
    <row r="523" spans="1:6" x14ac:dyDescent="0.25">
      <c r="A523" s="24"/>
      <c r="B523" s="29"/>
      <c r="C523" s="24"/>
      <c r="D523" s="24"/>
      <c r="E523" s="24"/>
      <c r="F523" s="24"/>
    </row>
    <row r="524" spans="1:6" x14ac:dyDescent="0.25">
      <c r="A524" s="24"/>
      <c r="B524" s="29"/>
      <c r="C524" s="24"/>
      <c r="D524" s="24"/>
      <c r="E524" s="24"/>
      <c r="F524" s="24"/>
    </row>
    <row r="525" spans="1:6" x14ac:dyDescent="0.25">
      <c r="A525" s="24"/>
      <c r="B525" s="29"/>
      <c r="C525" s="24"/>
      <c r="D525" s="24"/>
      <c r="E525" s="24"/>
      <c r="F525" s="24"/>
    </row>
    <row r="526" spans="1:6" x14ac:dyDescent="0.25">
      <c r="A526" s="24"/>
      <c r="B526" s="29"/>
      <c r="C526" s="24"/>
      <c r="D526" s="24"/>
      <c r="E526" s="24"/>
      <c r="F526" s="24"/>
    </row>
    <row r="527" spans="1:6" x14ac:dyDescent="0.25">
      <c r="A527" s="24"/>
      <c r="B527" s="29"/>
      <c r="C527" s="24"/>
      <c r="D527" s="24"/>
      <c r="E527" s="24"/>
      <c r="F527" s="24"/>
    </row>
    <row r="528" spans="1:6" x14ac:dyDescent="0.25">
      <c r="A528" s="24"/>
      <c r="B528" s="29"/>
      <c r="C528" s="24"/>
      <c r="D528" s="24"/>
      <c r="E528" s="24"/>
      <c r="F528" s="24"/>
    </row>
    <row r="529" spans="1:6" x14ac:dyDescent="0.25">
      <c r="A529" s="24"/>
      <c r="B529" s="29"/>
      <c r="C529" s="24"/>
      <c r="D529" s="24"/>
      <c r="E529" s="24"/>
      <c r="F529" s="24"/>
    </row>
    <row r="530" spans="1:6" x14ac:dyDescent="0.25">
      <c r="A530" s="24"/>
      <c r="B530" s="29"/>
      <c r="C530" s="24"/>
      <c r="D530" s="24"/>
      <c r="E530" s="24"/>
      <c r="F530" s="24"/>
    </row>
    <row r="531" spans="1:6" x14ac:dyDescent="0.25">
      <c r="A531" s="24"/>
      <c r="B531" s="29"/>
      <c r="C531" s="24"/>
      <c r="D531" s="24"/>
      <c r="E531" s="24"/>
      <c r="F531" s="24"/>
    </row>
    <row r="532" spans="1:6" x14ac:dyDescent="0.25">
      <c r="A532" s="24"/>
      <c r="B532" s="29"/>
      <c r="C532" s="24"/>
      <c r="D532" s="24"/>
      <c r="E532" s="24"/>
      <c r="F532" s="24"/>
    </row>
    <row r="533" spans="1:6" x14ac:dyDescent="0.25">
      <c r="A533" s="24"/>
      <c r="B533" s="29"/>
      <c r="C533" s="24"/>
      <c r="D533" s="24"/>
      <c r="E533" s="24"/>
      <c r="F533" s="24"/>
    </row>
    <row r="534" spans="1:6" x14ac:dyDescent="0.25">
      <c r="A534" s="24"/>
      <c r="B534" s="29"/>
      <c r="C534" s="24"/>
      <c r="D534" s="24"/>
      <c r="E534" s="24"/>
      <c r="F534" s="24"/>
    </row>
    <row r="535" spans="1:6" x14ac:dyDescent="0.25">
      <c r="A535" s="24"/>
      <c r="B535" s="29"/>
      <c r="C535" s="24"/>
      <c r="D535" s="24"/>
      <c r="E535" s="24"/>
      <c r="F535" s="24"/>
    </row>
    <row r="536" spans="1:6" x14ac:dyDescent="0.25">
      <c r="A536" s="24"/>
      <c r="B536" s="29"/>
      <c r="C536" s="24"/>
      <c r="D536" s="24"/>
      <c r="E536" s="24"/>
      <c r="F536" s="24"/>
    </row>
    <row r="537" spans="1:6" x14ac:dyDescent="0.25">
      <c r="A537" s="24"/>
      <c r="B537" s="29"/>
      <c r="C537" s="24"/>
      <c r="D537" s="24"/>
      <c r="E537" s="24"/>
      <c r="F537" s="24"/>
    </row>
    <row r="538" spans="1:6" x14ac:dyDescent="0.25">
      <c r="A538" s="24"/>
      <c r="B538" s="29"/>
      <c r="C538" s="24"/>
      <c r="D538" s="24"/>
      <c r="E538" s="24"/>
      <c r="F538" s="24"/>
    </row>
    <row r="539" spans="1:6" x14ac:dyDescent="0.25">
      <c r="A539" s="24"/>
      <c r="B539" s="29"/>
      <c r="C539" s="24"/>
      <c r="D539" s="24"/>
      <c r="E539" s="24"/>
      <c r="F539" s="24"/>
    </row>
    <row r="540" spans="1:6" x14ac:dyDescent="0.25">
      <c r="A540" s="24"/>
      <c r="B540" s="29"/>
      <c r="C540" s="24"/>
      <c r="D540" s="24"/>
      <c r="E540" s="24"/>
      <c r="F540" s="24"/>
    </row>
    <row r="541" spans="1:6" x14ac:dyDescent="0.25">
      <c r="A541" s="24"/>
      <c r="B541" s="29"/>
      <c r="C541" s="24"/>
      <c r="D541" s="24"/>
      <c r="E541" s="24"/>
      <c r="F541" s="24"/>
    </row>
    <row r="542" spans="1:6" x14ac:dyDescent="0.25">
      <c r="A542" s="24"/>
      <c r="B542" s="29"/>
      <c r="C542" s="24"/>
      <c r="D542" s="24"/>
      <c r="E542" s="24"/>
      <c r="F542" s="24"/>
    </row>
    <row r="543" spans="1:6" x14ac:dyDescent="0.25">
      <c r="A543" s="24"/>
      <c r="B543" s="29"/>
      <c r="C543" s="24"/>
      <c r="D543" s="24"/>
      <c r="E543" s="24"/>
      <c r="F543" s="24"/>
    </row>
    <row r="544" spans="1:6" x14ac:dyDescent="0.25">
      <c r="A544" s="24"/>
      <c r="B544" s="29"/>
      <c r="C544" s="24"/>
      <c r="D544" s="24"/>
      <c r="E544" s="24"/>
      <c r="F544" s="24"/>
    </row>
    <row r="545" spans="1:6" x14ac:dyDescent="0.25">
      <c r="A545" s="24"/>
      <c r="B545" s="29"/>
      <c r="C545" s="24"/>
      <c r="D545" s="24"/>
      <c r="E545" s="24"/>
      <c r="F545" s="24"/>
    </row>
    <row r="546" spans="1:6" x14ac:dyDescent="0.25">
      <c r="A546" s="24"/>
      <c r="B546" s="29"/>
      <c r="C546" s="24"/>
      <c r="D546" s="24"/>
      <c r="E546" s="24"/>
      <c r="F546" s="24"/>
    </row>
    <row r="547" spans="1:6" x14ac:dyDescent="0.25">
      <c r="A547" s="24"/>
      <c r="B547" s="29"/>
      <c r="C547" s="24"/>
      <c r="D547" s="24"/>
      <c r="E547" s="24"/>
      <c r="F547" s="24"/>
    </row>
    <row r="548" spans="1:6" x14ac:dyDescent="0.25">
      <c r="A548" s="24"/>
      <c r="B548" s="29"/>
      <c r="C548" s="24"/>
      <c r="D548" s="24"/>
      <c r="E548" s="24"/>
      <c r="F548" s="24"/>
    </row>
    <row r="549" spans="1:6" x14ac:dyDescent="0.25">
      <c r="A549" s="24"/>
      <c r="B549" s="29"/>
      <c r="C549" s="24"/>
      <c r="D549" s="24"/>
      <c r="E549" s="24"/>
      <c r="F549" s="24"/>
    </row>
    <row r="550" spans="1:6" x14ac:dyDescent="0.25">
      <c r="A550" s="24"/>
      <c r="B550" s="29"/>
      <c r="C550" s="24"/>
      <c r="D550" s="24"/>
      <c r="E550" s="24"/>
      <c r="F550" s="24"/>
    </row>
    <row r="551" spans="1:6" x14ac:dyDescent="0.25">
      <c r="A551" s="24"/>
      <c r="B551" s="29"/>
      <c r="C551" s="24"/>
      <c r="D551" s="24"/>
      <c r="E551" s="24"/>
      <c r="F551" s="24"/>
    </row>
    <row r="552" spans="1:6" x14ac:dyDescent="0.25">
      <c r="A552" s="24"/>
      <c r="B552" s="29"/>
      <c r="C552" s="24"/>
      <c r="D552" s="24"/>
      <c r="E552" s="24"/>
      <c r="F552" s="24"/>
    </row>
    <row r="553" spans="1:6" x14ac:dyDescent="0.25">
      <c r="A553" s="24"/>
      <c r="B553" s="29"/>
      <c r="C553" s="24"/>
      <c r="D553" s="24"/>
      <c r="E553" s="24"/>
      <c r="F553" s="24"/>
    </row>
    <row r="554" spans="1:6" x14ac:dyDescent="0.25">
      <c r="A554" s="24"/>
      <c r="B554" s="29"/>
      <c r="C554" s="24"/>
      <c r="D554" s="24"/>
      <c r="E554" s="24"/>
      <c r="F554" s="24"/>
    </row>
    <row r="555" spans="1:6" x14ac:dyDescent="0.25">
      <c r="A555" s="24"/>
      <c r="B555" s="29"/>
      <c r="C555" s="24"/>
      <c r="D555" s="24"/>
      <c r="E555" s="24"/>
      <c r="F555" s="24"/>
    </row>
    <row r="556" spans="1:6" x14ac:dyDescent="0.25">
      <c r="A556" s="24"/>
      <c r="B556" s="29"/>
      <c r="C556" s="24"/>
      <c r="D556" s="24"/>
      <c r="E556" s="24"/>
      <c r="F556" s="24"/>
    </row>
    <row r="557" spans="1:6" x14ac:dyDescent="0.25">
      <c r="A557" s="24"/>
      <c r="B557" s="29"/>
      <c r="C557" s="24"/>
      <c r="D557" s="24"/>
      <c r="E557" s="24"/>
      <c r="F557" s="24"/>
    </row>
    <row r="558" spans="1:6" x14ac:dyDescent="0.25">
      <c r="A558" s="24"/>
      <c r="B558" s="29"/>
      <c r="C558" s="24"/>
      <c r="D558" s="24"/>
      <c r="E558" s="24"/>
      <c r="F558" s="24"/>
    </row>
    <row r="559" spans="1:6" x14ac:dyDescent="0.25">
      <c r="A559" s="24"/>
      <c r="B559" s="29"/>
      <c r="C559" s="24"/>
      <c r="D559" s="24"/>
      <c r="E559" s="24"/>
      <c r="F559" s="24"/>
    </row>
    <row r="560" spans="1:6" x14ac:dyDescent="0.25">
      <c r="A560" s="24"/>
      <c r="B560" s="29"/>
      <c r="C560" s="24"/>
      <c r="D560" s="24"/>
      <c r="E560" s="24"/>
      <c r="F560" s="24"/>
    </row>
    <row r="561" spans="1:6" x14ac:dyDescent="0.25">
      <c r="A561" s="24"/>
      <c r="B561" s="29"/>
      <c r="C561" s="24"/>
      <c r="D561" s="24"/>
      <c r="E561" s="24"/>
      <c r="F561" s="24"/>
    </row>
    <row r="562" spans="1:6" x14ac:dyDescent="0.25">
      <c r="A562" s="24"/>
      <c r="B562" s="29"/>
      <c r="C562" s="24"/>
      <c r="D562" s="24"/>
      <c r="E562" s="24"/>
      <c r="F562" s="24"/>
    </row>
    <row r="563" spans="1:6" x14ac:dyDescent="0.25">
      <c r="A563" s="24"/>
      <c r="B563" s="29"/>
      <c r="C563" s="24"/>
      <c r="D563" s="24"/>
      <c r="E563" s="24"/>
      <c r="F563" s="24"/>
    </row>
    <row r="564" spans="1:6" x14ac:dyDescent="0.25">
      <c r="A564" s="24"/>
      <c r="B564" s="29"/>
      <c r="C564" s="24"/>
      <c r="D564" s="24"/>
      <c r="E564" s="24"/>
      <c r="F564" s="24"/>
    </row>
    <row r="565" spans="1:6" x14ac:dyDescent="0.25">
      <c r="A565" s="24"/>
      <c r="B565" s="29"/>
      <c r="C565" s="24"/>
      <c r="D565" s="24"/>
      <c r="E565" s="24"/>
      <c r="F565" s="24"/>
    </row>
    <row r="566" spans="1:6" x14ac:dyDescent="0.25">
      <c r="A566" s="24"/>
      <c r="B566" s="29"/>
      <c r="C566" s="24"/>
      <c r="D566" s="24"/>
      <c r="E566" s="24"/>
      <c r="F566" s="24"/>
    </row>
    <row r="567" spans="1:6" x14ac:dyDescent="0.25">
      <c r="A567" s="24"/>
      <c r="B567" s="29"/>
      <c r="C567" s="24"/>
      <c r="D567" s="24"/>
      <c r="E567" s="24"/>
      <c r="F567" s="24"/>
    </row>
    <row r="568" spans="1:6" x14ac:dyDescent="0.25">
      <c r="A568" s="24"/>
      <c r="B568" s="29"/>
      <c r="C568" s="24"/>
      <c r="D568" s="24"/>
      <c r="E568" s="24"/>
      <c r="F568" s="24"/>
    </row>
    <row r="569" spans="1:6" x14ac:dyDescent="0.25">
      <c r="A569" s="24"/>
      <c r="B569" s="29"/>
      <c r="C569" s="24"/>
      <c r="D569" s="24"/>
      <c r="E569" s="24"/>
      <c r="F569" s="24"/>
    </row>
    <row r="570" spans="1:6" x14ac:dyDescent="0.25">
      <c r="A570" s="24"/>
      <c r="B570" s="29"/>
      <c r="C570" s="24"/>
      <c r="D570" s="24"/>
      <c r="E570" s="24"/>
      <c r="F570" s="24"/>
    </row>
    <row r="571" spans="1:6" x14ac:dyDescent="0.25">
      <c r="A571" s="24"/>
      <c r="B571" s="29"/>
      <c r="C571" s="24"/>
      <c r="D571" s="24"/>
      <c r="E571" s="24"/>
      <c r="F571" s="24"/>
    </row>
  </sheetData>
  <mergeCells count="123">
    <mergeCell ref="B335:B337"/>
    <mergeCell ref="C335:C337"/>
    <mergeCell ref="D335:D337"/>
    <mergeCell ref="E335:E337"/>
    <mergeCell ref="F335:F337"/>
    <mergeCell ref="B338:B340"/>
    <mergeCell ref="C338:C340"/>
    <mergeCell ref="D338:D340"/>
    <mergeCell ref="E338:E340"/>
    <mergeCell ref="F338:F340"/>
    <mergeCell ref="B329:B331"/>
    <mergeCell ref="C329:C331"/>
    <mergeCell ref="D329:D331"/>
    <mergeCell ref="E329:E331"/>
    <mergeCell ref="F329:F331"/>
    <mergeCell ref="B332:B334"/>
    <mergeCell ref="C332:C334"/>
    <mergeCell ref="D332:D334"/>
    <mergeCell ref="E332:E334"/>
    <mergeCell ref="F332:F334"/>
    <mergeCell ref="B323:B325"/>
    <mergeCell ref="C323:C325"/>
    <mergeCell ref="D323:D325"/>
    <mergeCell ref="E323:E325"/>
    <mergeCell ref="F323:F325"/>
    <mergeCell ref="B326:B328"/>
    <mergeCell ref="C326:C328"/>
    <mergeCell ref="D326:D328"/>
    <mergeCell ref="E326:E328"/>
    <mergeCell ref="F326:F328"/>
    <mergeCell ref="B317:B319"/>
    <mergeCell ref="C317:C319"/>
    <mergeCell ref="D317:D319"/>
    <mergeCell ref="E317:E319"/>
    <mergeCell ref="F317:F319"/>
    <mergeCell ref="B320:B322"/>
    <mergeCell ref="C320:C322"/>
    <mergeCell ref="D320:D322"/>
    <mergeCell ref="E320:E322"/>
    <mergeCell ref="F320:F322"/>
    <mergeCell ref="B311:B313"/>
    <mergeCell ref="C311:C313"/>
    <mergeCell ref="D311:D313"/>
    <mergeCell ref="E311:E313"/>
    <mergeCell ref="F311:F313"/>
    <mergeCell ref="B314:B316"/>
    <mergeCell ref="C314:C316"/>
    <mergeCell ref="D314:D316"/>
    <mergeCell ref="E314:E316"/>
    <mergeCell ref="F314:F316"/>
    <mergeCell ref="B305:B307"/>
    <mergeCell ref="C305:C307"/>
    <mergeCell ref="D305:D307"/>
    <mergeCell ref="E305:E307"/>
    <mergeCell ref="F305:F307"/>
    <mergeCell ref="B308:B310"/>
    <mergeCell ref="C308:C310"/>
    <mergeCell ref="D308:D310"/>
    <mergeCell ref="E308:E310"/>
    <mergeCell ref="F308:F310"/>
    <mergeCell ref="B299:B301"/>
    <mergeCell ref="C299:C301"/>
    <mergeCell ref="D299:D301"/>
    <mergeCell ref="E299:E301"/>
    <mergeCell ref="F299:F301"/>
    <mergeCell ref="B302:B304"/>
    <mergeCell ref="C302:C304"/>
    <mergeCell ref="D302:D304"/>
    <mergeCell ref="E302:E304"/>
    <mergeCell ref="F302:F304"/>
    <mergeCell ref="B294:B295"/>
    <mergeCell ref="D294:D295"/>
    <mergeCell ref="E294:E295"/>
    <mergeCell ref="F294:F295"/>
    <mergeCell ref="B296:B298"/>
    <mergeCell ref="C296:C298"/>
    <mergeCell ref="D296:D298"/>
    <mergeCell ref="E296:E298"/>
    <mergeCell ref="F296:F298"/>
    <mergeCell ref="A162:A163"/>
    <mergeCell ref="C162:C163"/>
    <mergeCell ref="D162:D163"/>
    <mergeCell ref="B172:E172"/>
    <mergeCell ref="D24:E24"/>
    <mergeCell ref="E97:E99"/>
    <mergeCell ref="E162:E163"/>
    <mergeCell ref="F87:F88"/>
    <mergeCell ref="F102:F103"/>
    <mergeCell ref="F119:F120"/>
    <mergeCell ref="F134:F135"/>
    <mergeCell ref="F148:F149"/>
    <mergeCell ref="F161:F162"/>
    <mergeCell ref="F28:F29"/>
    <mergeCell ref="F46:F47"/>
    <mergeCell ref="B62:E62"/>
    <mergeCell ref="E82:E84"/>
    <mergeCell ref="F71:F72"/>
    <mergeCell ref="E114:E116"/>
    <mergeCell ref="B139:E139"/>
    <mergeCell ref="B152:E152"/>
    <mergeCell ref="B93:B94"/>
    <mergeCell ref="C93:C94"/>
    <mergeCell ref="D93:D94"/>
    <mergeCell ref="B1:F1"/>
    <mergeCell ref="B287:B288"/>
    <mergeCell ref="B255:E255"/>
    <mergeCell ref="B78:E78"/>
    <mergeCell ref="B92:E92"/>
    <mergeCell ref="B110:E110"/>
    <mergeCell ref="B125:E125"/>
    <mergeCell ref="B236:E236"/>
    <mergeCell ref="F246:F247"/>
    <mergeCell ref="B264:E264"/>
    <mergeCell ref="F232:F233"/>
    <mergeCell ref="F209:F210"/>
    <mergeCell ref="F182:F183"/>
    <mergeCell ref="D5:E5"/>
    <mergeCell ref="B198:E198"/>
    <mergeCell ref="B222:E222"/>
    <mergeCell ref="B3:G3"/>
    <mergeCell ref="B37:E37"/>
    <mergeCell ref="D25:E25"/>
    <mergeCell ref="C281:E281"/>
  </mergeCells>
  <phoneticPr fontId="3" type="noConversion"/>
  <dataValidations xWindow="870" yWindow="782" count="4">
    <dataValidation type="list" allowBlank="1" showInputMessage="1" showErrorMessage="1" promptTitle="Επιλέξτε από τη λίστα" prompt="Εισάγετε βαθμολογία 0,3,6" sqref="F30:F36 F48 F54 F56 F58 F60 F74:F75 F104 F164 F189:F191 F195:F196 F211:F214 F248:F249 F251 F253">
      <formula1>"0,3,6"</formula1>
    </dataValidation>
    <dataValidation type="list" allowBlank="1" showInputMessage="1" showErrorMessage="1" promptTitle="Επιλέξτε από τη λίστα" prompt="Εισάγετε βαθμολογία 0,3,9" sqref="F50:F53 F55 F57 F59 F61 F73 F76 F89:F91 F105:F106 F123:F124 F137 F166 F168:F171 F184:F186 F188 F192:F194 F197 F217 F220:F221 F234:F235 F250 F252 F254">
      <formula1>"0,3,9"</formula1>
    </dataValidation>
    <dataValidation type="list" allowBlank="1" showInputMessage="1" showErrorMessage="1" promptTitle="Επιλέξτε από τη λίστα" prompt="Εισάγετε βαθμολογία 0,3,12" sqref="F77 F107:F109 F121:F122 F218:F219 F150:F151 F165 F167 F187 F215:F216 F138">
      <formula1>"0,3,12"</formula1>
    </dataValidation>
    <dataValidation type="list" allowBlank="1" showInputMessage="1" showErrorMessage="1" promptTitle="επιλέξτε από τη λίστα" prompt="εισάγετε βαθμολογία 0,3,12" sqref="F136">
      <formula1>"0,3,12"</formula1>
    </dataValidation>
  </dataValidations>
  <pageMargins left="0.55000000000000004" right="0.5" top="0.32" bottom="0.44" header="0.31496062992125984" footer="0.31496062992125984"/>
  <pageSetup paperSize="9" scale="57"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5"/>
  <sheetViews>
    <sheetView topLeftCell="A44" zoomScale="75" workbookViewId="0">
      <selection activeCell="E47" sqref="E47"/>
    </sheetView>
  </sheetViews>
  <sheetFormatPr defaultRowHeight="15" x14ac:dyDescent="0.25"/>
  <cols>
    <col min="2" max="2" width="41.28515625" customWidth="1"/>
    <col min="3" max="3" width="30.140625" style="69" customWidth="1"/>
    <col min="4" max="4" width="81.85546875" style="74" customWidth="1"/>
    <col min="5" max="5" width="51.85546875" customWidth="1"/>
    <col min="8" max="8" width="40" customWidth="1"/>
  </cols>
  <sheetData>
    <row r="1" spans="1:6" ht="18" x14ac:dyDescent="0.25">
      <c r="A1" s="370" t="s">
        <v>416</v>
      </c>
      <c r="B1" s="370"/>
      <c r="C1" s="370"/>
      <c r="D1" s="370"/>
    </row>
    <row r="2" spans="1:6" x14ac:dyDescent="0.25">
      <c r="A2" s="75"/>
      <c r="B2" s="75"/>
      <c r="C2" s="76"/>
      <c r="D2" s="77"/>
    </row>
    <row r="3" spans="1:6" x14ac:dyDescent="0.25">
      <c r="A3" s="75"/>
      <c r="B3" s="75"/>
      <c r="C3" s="76"/>
      <c r="D3" s="77"/>
    </row>
    <row r="4" spans="1:6" ht="18" x14ac:dyDescent="0.25">
      <c r="A4" s="78"/>
      <c r="B4" s="79" t="s">
        <v>61</v>
      </c>
      <c r="C4" s="80" t="s">
        <v>59</v>
      </c>
      <c r="D4" s="81" t="s">
        <v>60</v>
      </c>
    </row>
    <row r="5" spans="1:6" ht="48.6" customHeight="1" x14ac:dyDescent="0.25">
      <c r="A5" s="82" t="s">
        <v>163</v>
      </c>
      <c r="B5" s="83" t="s">
        <v>406</v>
      </c>
      <c r="C5" s="64" t="s">
        <v>447</v>
      </c>
      <c r="D5" s="66" t="s">
        <v>62</v>
      </c>
    </row>
    <row r="6" spans="1:6" ht="67.900000000000006" customHeight="1" x14ac:dyDescent="0.25">
      <c r="A6" s="84" t="s">
        <v>164</v>
      </c>
      <c r="B6" s="85" t="s">
        <v>407</v>
      </c>
      <c r="C6" s="65" t="s">
        <v>448</v>
      </c>
      <c r="D6" s="85" t="s">
        <v>399</v>
      </c>
    </row>
    <row r="7" spans="1:6" ht="99" customHeight="1" x14ac:dyDescent="0.25">
      <c r="A7" s="84" t="s">
        <v>166</v>
      </c>
      <c r="B7" s="85" t="s">
        <v>167</v>
      </c>
      <c r="C7" s="65" t="s">
        <v>401</v>
      </c>
      <c r="D7" s="85" t="s">
        <v>54</v>
      </c>
    </row>
    <row r="8" spans="1:6" ht="38.450000000000003" customHeight="1" x14ac:dyDescent="0.25">
      <c r="A8" s="84" t="s">
        <v>168</v>
      </c>
      <c r="B8" s="85" t="s">
        <v>408</v>
      </c>
      <c r="C8" s="65" t="s">
        <v>400</v>
      </c>
      <c r="D8" s="85" t="s">
        <v>55</v>
      </c>
    </row>
    <row r="9" spans="1:6" ht="100.9" customHeight="1" x14ac:dyDescent="0.25">
      <c r="A9" s="84" t="s">
        <v>170</v>
      </c>
      <c r="B9" s="85" t="s">
        <v>409</v>
      </c>
      <c r="C9" s="65" t="s">
        <v>449</v>
      </c>
      <c r="D9" s="85" t="s">
        <v>56</v>
      </c>
    </row>
    <row r="10" spans="1:6" ht="96.6" customHeight="1" x14ac:dyDescent="0.25">
      <c r="A10" s="84" t="s">
        <v>172</v>
      </c>
      <c r="B10" s="85" t="s">
        <v>410</v>
      </c>
      <c r="C10" s="65" t="s">
        <v>450</v>
      </c>
      <c r="D10" s="105" t="s">
        <v>57</v>
      </c>
      <c r="E10" s="58"/>
      <c r="F10" s="3"/>
    </row>
    <row r="11" spans="1:6" ht="69" customHeight="1" x14ac:dyDescent="0.25">
      <c r="A11" s="84" t="s">
        <v>174</v>
      </c>
      <c r="B11" s="85" t="s">
        <v>411</v>
      </c>
      <c r="C11" s="65" t="s">
        <v>451</v>
      </c>
      <c r="D11" s="85" t="s">
        <v>58</v>
      </c>
      <c r="E11" s="58"/>
    </row>
    <row r="12" spans="1:6" ht="68.45" customHeight="1" x14ac:dyDescent="0.25">
      <c r="A12" s="84" t="s">
        <v>176</v>
      </c>
      <c r="B12" s="85" t="s">
        <v>412</v>
      </c>
      <c r="C12" s="65" t="s">
        <v>452</v>
      </c>
      <c r="D12" s="85" t="s">
        <v>405</v>
      </c>
    </row>
    <row r="13" spans="1:6" ht="41.45" customHeight="1" x14ac:dyDescent="0.25">
      <c r="A13" s="82" t="s">
        <v>185</v>
      </c>
      <c r="B13" s="83" t="s">
        <v>442</v>
      </c>
      <c r="C13" s="101"/>
      <c r="D13" s="86"/>
    </row>
    <row r="14" spans="1:6" ht="85.9" customHeight="1" x14ac:dyDescent="0.25">
      <c r="A14" s="87" t="s">
        <v>186</v>
      </c>
      <c r="B14" s="88" t="s">
        <v>187</v>
      </c>
      <c r="C14" s="67" t="s">
        <v>438</v>
      </c>
      <c r="D14" s="88" t="s">
        <v>63</v>
      </c>
    </row>
    <row r="15" spans="1:6" ht="51.6" customHeight="1" x14ac:dyDescent="0.25">
      <c r="A15" s="87" t="s">
        <v>188</v>
      </c>
      <c r="B15" s="88" t="s">
        <v>189</v>
      </c>
      <c r="C15" s="102"/>
      <c r="D15" s="89"/>
    </row>
    <row r="16" spans="1:6" ht="117" customHeight="1" x14ac:dyDescent="0.25">
      <c r="A16" s="87"/>
      <c r="B16" s="88" t="s">
        <v>190</v>
      </c>
      <c r="C16" s="67" t="s">
        <v>453</v>
      </c>
      <c r="D16" s="88" t="s">
        <v>64</v>
      </c>
    </row>
    <row r="17" spans="1:5" ht="135" x14ac:dyDescent="0.25">
      <c r="A17" s="87"/>
      <c r="B17" s="88" t="s">
        <v>191</v>
      </c>
      <c r="C17" s="67" t="s">
        <v>454</v>
      </c>
      <c r="D17" s="88" t="s">
        <v>65</v>
      </c>
    </row>
    <row r="18" spans="1:5" ht="150.6" customHeight="1" x14ac:dyDescent="0.25">
      <c r="A18" s="90"/>
      <c r="B18" s="88" t="s">
        <v>192</v>
      </c>
      <c r="C18" s="67" t="s">
        <v>455</v>
      </c>
      <c r="D18" s="88" t="s">
        <v>66</v>
      </c>
    </row>
    <row r="19" spans="1:5" ht="85.9" customHeight="1" x14ac:dyDescent="0.25">
      <c r="A19" s="90" t="s">
        <v>193</v>
      </c>
      <c r="B19" s="88" t="s">
        <v>194</v>
      </c>
      <c r="C19" s="67" t="s">
        <v>67</v>
      </c>
      <c r="D19" s="88" t="s">
        <v>443</v>
      </c>
    </row>
    <row r="20" spans="1:5" ht="162.6" customHeight="1" x14ac:dyDescent="0.25">
      <c r="A20" s="90" t="s">
        <v>195</v>
      </c>
      <c r="B20" s="88" t="s">
        <v>196</v>
      </c>
      <c r="C20" s="67" t="s">
        <v>68</v>
      </c>
      <c r="D20" s="88" t="s">
        <v>69</v>
      </c>
    </row>
    <row r="21" spans="1:5" ht="117" customHeight="1" x14ac:dyDescent="0.25">
      <c r="A21" s="90" t="s">
        <v>197</v>
      </c>
      <c r="B21" s="88" t="s">
        <v>198</v>
      </c>
      <c r="C21" s="67" t="s">
        <v>439</v>
      </c>
      <c r="D21" s="88" t="s">
        <v>70</v>
      </c>
    </row>
    <row r="22" spans="1:5" ht="83.45" customHeight="1" x14ac:dyDescent="0.25">
      <c r="A22" s="90" t="s">
        <v>199</v>
      </c>
      <c r="B22" s="88" t="s">
        <v>200</v>
      </c>
      <c r="C22" s="67" t="s">
        <v>71</v>
      </c>
      <c r="D22" s="88" t="s">
        <v>72</v>
      </c>
    </row>
    <row r="23" spans="1:5" ht="148.15" customHeight="1" x14ac:dyDescent="0.25">
      <c r="A23" s="90" t="s">
        <v>201</v>
      </c>
      <c r="B23" s="70" t="s">
        <v>444</v>
      </c>
      <c r="C23" s="67" t="s">
        <v>456</v>
      </c>
      <c r="D23" s="88" t="s">
        <v>73</v>
      </c>
    </row>
    <row r="24" spans="1:5" ht="246.6" customHeight="1" x14ac:dyDescent="0.25">
      <c r="A24" s="90" t="s">
        <v>202</v>
      </c>
      <c r="B24" s="88" t="s">
        <v>203</v>
      </c>
      <c r="C24" s="67" t="s">
        <v>74</v>
      </c>
      <c r="D24" s="88" t="s">
        <v>75</v>
      </c>
    </row>
    <row r="25" spans="1:5" ht="67.150000000000006" customHeight="1" x14ac:dyDescent="0.25">
      <c r="A25" s="90" t="s">
        <v>204</v>
      </c>
      <c r="B25" s="88" t="s">
        <v>205</v>
      </c>
      <c r="C25" s="67" t="s">
        <v>457</v>
      </c>
      <c r="D25" s="88" t="s">
        <v>76</v>
      </c>
    </row>
    <row r="26" spans="1:5" ht="67.900000000000006" customHeight="1" x14ac:dyDescent="0.25">
      <c r="A26" s="90" t="s">
        <v>206</v>
      </c>
      <c r="B26" s="88" t="s">
        <v>207</v>
      </c>
      <c r="C26" s="67" t="s">
        <v>440</v>
      </c>
      <c r="D26" s="88" t="s">
        <v>77</v>
      </c>
    </row>
    <row r="27" spans="1:5" ht="135" customHeight="1" x14ac:dyDescent="0.25">
      <c r="A27" s="90" t="s">
        <v>208</v>
      </c>
      <c r="B27" s="88" t="s">
        <v>209</v>
      </c>
      <c r="C27" s="67" t="s">
        <v>458</v>
      </c>
      <c r="D27" s="88" t="s">
        <v>78</v>
      </c>
    </row>
    <row r="28" spans="1:5" ht="50.25" customHeight="1" x14ac:dyDescent="0.25">
      <c r="A28" s="82" t="s">
        <v>213</v>
      </c>
      <c r="B28" s="83" t="s">
        <v>214</v>
      </c>
      <c r="C28" s="101"/>
      <c r="D28" s="91"/>
    </row>
    <row r="29" spans="1:5" ht="247.9" customHeight="1" x14ac:dyDescent="0.25">
      <c r="A29" s="90" t="s">
        <v>215</v>
      </c>
      <c r="B29" s="88" t="s">
        <v>216</v>
      </c>
      <c r="C29" s="67" t="s">
        <v>459</v>
      </c>
      <c r="D29" s="88" t="s">
        <v>79</v>
      </c>
      <c r="E29" s="8"/>
    </row>
    <row r="30" spans="1:5" ht="150" x14ac:dyDescent="0.25">
      <c r="A30" s="90" t="s">
        <v>217</v>
      </c>
      <c r="B30" s="88" t="s">
        <v>218</v>
      </c>
      <c r="C30" s="67" t="s">
        <v>460</v>
      </c>
      <c r="D30" s="88" t="s">
        <v>80</v>
      </c>
    </row>
    <row r="31" spans="1:5" ht="120" x14ac:dyDescent="0.25">
      <c r="A31" s="90" t="s">
        <v>220</v>
      </c>
      <c r="B31" s="88" t="s">
        <v>221</v>
      </c>
      <c r="C31" s="67" t="s">
        <v>84</v>
      </c>
      <c r="D31" s="88" t="s">
        <v>81</v>
      </c>
    </row>
    <row r="32" spans="1:5" ht="63" customHeight="1" x14ac:dyDescent="0.25">
      <c r="A32" s="90" t="s">
        <v>222</v>
      </c>
      <c r="B32" s="88" t="s">
        <v>223</v>
      </c>
      <c r="C32" s="67" t="s">
        <v>461</v>
      </c>
      <c r="D32" s="88" t="s">
        <v>82</v>
      </c>
    </row>
    <row r="33" spans="1:5" ht="131.44999999999999" customHeight="1" x14ac:dyDescent="0.25">
      <c r="A33" s="92" t="s">
        <v>224</v>
      </c>
      <c r="B33" s="93" t="s">
        <v>225</v>
      </c>
      <c r="C33" s="67" t="s">
        <v>85</v>
      </c>
      <c r="D33" s="88" t="s">
        <v>83</v>
      </c>
    </row>
    <row r="34" spans="1:5" ht="58.5" customHeight="1" x14ac:dyDescent="0.25">
      <c r="A34" s="82" t="s">
        <v>227</v>
      </c>
      <c r="B34" s="83" t="s">
        <v>228</v>
      </c>
      <c r="C34" s="101"/>
      <c r="D34" s="86"/>
    </row>
    <row r="35" spans="1:5" ht="249.6" customHeight="1" x14ac:dyDescent="0.25">
      <c r="A35" s="90" t="s">
        <v>229</v>
      </c>
      <c r="B35" s="88" t="s">
        <v>230</v>
      </c>
      <c r="C35" s="67" t="s">
        <v>96</v>
      </c>
      <c r="D35" s="88" t="s">
        <v>93</v>
      </c>
    </row>
    <row r="36" spans="1:5" ht="135" x14ac:dyDescent="0.25">
      <c r="A36" s="90" t="s">
        <v>231</v>
      </c>
      <c r="B36" s="70" t="s">
        <v>232</v>
      </c>
      <c r="C36" s="67" t="s">
        <v>97</v>
      </c>
      <c r="D36" s="88" t="s">
        <v>94</v>
      </c>
    </row>
    <row r="37" spans="1:5" ht="105" x14ac:dyDescent="0.25">
      <c r="A37" s="90" t="s">
        <v>233</v>
      </c>
      <c r="B37" s="88" t="s">
        <v>234</v>
      </c>
      <c r="C37" s="67" t="s">
        <v>96</v>
      </c>
      <c r="D37" s="88" t="s">
        <v>95</v>
      </c>
    </row>
    <row r="38" spans="1:5" ht="50.45" customHeight="1" x14ac:dyDescent="0.25">
      <c r="A38" s="82" t="s">
        <v>237</v>
      </c>
      <c r="B38" s="83" t="s">
        <v>238</v>
      </c>
      <c r="C38" s="101"/>
      <c r="D38" s="86"/>
    </row>
    <row r="39" spans="1:5" ht="60" x14ac:dyDescent="0.25">
      <c r="A39" s="90" t="s">
        <v>239</v>
      </c>
      <c r="B39" s="88" t="s">
        <v>240</v>
      </c>
      <c r="C39" s="67" t="s">
        <v>98</v>
      </c>
      <c r="D39" s="88" t="s">
        <v>104</v>
      </c>
    </row>
    <row r="40" spans="1:5" ht="51" x14ac:dyDescent="0.25">
      <c r="A40" s="90" t="s">
        <v>241</v>
      </c>
      <c r="B40" s="88" t="s">
        <v>242</v>
      </c>
      <c r="C40" s="67" t="s">
        <v>462</v>
      </c>
      <c r="D40" s="70" t="s">
        <v>99</v>
      </c>
    </row>
    <row r="41" spans="1:5" ht="101.45" customHeight="1" x14ac:dyDescent="0.25">
      <c r="A41" s="90" t="s">
        <v>243</v>
      </c>
      <c r="B41" s="88" t="s">
        <v>244</v>
      </c>
      <c r="C41" s="67" t="s">
        <v>100</v>
      </c>
      <c r="D41" s="70" t="s">
        <v>445</v>
      </c>
    </row>
    <row r="42" spans="1:5" ht="118.15" customHeight="1" x14ac:dyDescent="0.25">
      <c r="A42" s="92" t="s">
        <v>245</v>
      </c>
      <c r="B42" s="93" t="s">
        <v>246</v>
      </c>
      <c r="C42" s="67" t="s">
        <v>463</v>
      </c>
      <c r="D42" s="70" t="s">
        <v>393</v>
      </c>
      <c r="E42" s="7"/>
    </row>
    <row r="43" spans="1:5" ht="60" x14ac:dyDescent="0.25">
      <c r="A43" s="92" t="s">
        <v>247</v>
      </c>
      <c r="B43" s="93" t="s">
        <v>248</v>
      </c>
      <c r="C43" s="67" t="s">
        <v>101</v>
      </c>
      <c r="D43" s="88" t="s">
        <v>102</v>
      </c>
    </row>
    <row r="44" spans="1:5" ht="78.75" x14ac:dyDescent="0.25">
      <c r="A44" s="92" t="s">
        <v>249</v>
      </c>
      <c r="B44" s="93" t="s">
        <v>250</v>
      </c>
      <c r="C44" s="67" t="s">
        <v>103</v>
      </c>
      <c r="D44" s="88" t="s">
        <v>105</v>
      </c>
    </row>
    <row r="45" spans="1:5" ht="38.25" customHeight="1" x14ac:dyDescent="0.25">
      <c r="A45" s="82" t="s">
        <v>253</v>
      </c>
      <c r="B45" s="83" t="s">
        <v>254</v>
      </c>
      <c r="C45" s="101"/>
      <c r="D45" s="86"/>
    </row>
    <row r="46" spans="1:5" ht="147.6" customHeight="1" x14ac:dyDescent="0.25">
      <c r="A46" s="92" t="s">
        <v>255</v>
      </c>
      <c r="B46" s="93" t="s">
        <v>256</v>
      </c>
      <c r="C46" s="67" t="s">
        <v>464</v>
      </c>
      <c r="D46" s="88" t="s">
        <v>106</v>
      </c>
    </row>
    <row r="47" spans="1:5" ht="148.9" customHeight="1" x14ac:dyDescent="0.25">
      <c r="A47" s="92" t="s">
        <v>257</v>
      </c>
      <c r="B47" s="93" t="s">
        <v>489</v>
      </c>
      <c r="C47" s="67" t="s">
        <v>107</v>
      </c>
      <c r="D47" s="88" t="s">
        <v>108</v>
      </c>
    </row>
    <row r="48" spans="1:5" ht="120" x14ac:dyDescent="0.25">
      <c r="A48" s="90" t="s">
        <v>258</v>
      </c>
      <c r="B48" s="70" t="s">
        <v>259</v>
      </c>
      <c r="C48" s="67" t="s">
        <v>465</v>
      </c>
      <c r="D48" s="88" t="s">
        <v>109</v>
      </c>
    </row>
    <row r="49" spans="1:7" ht="120.6" customHeight="1" x14ac:dyDescent="0.25">
      <c r="A49" s="90" t="s">
        <v>260</v>
      </c>
      <c r="B49" s="88" t="s">
        <v>261</v>
      </c>
      <c r="C49" s="67" t="s">
        <v>110</v>
      </c>
      <c r="D49" s="88" t="s">
        <v>111</v>
      </c>
    </row>
    <row r="50" spans="1:7" ht="42" customHeight="1" x14ac:dyDescent="0.25">
      <c r="A50" s="82" t="s">
        <v>264</v>
      </c>
      <c r="B50" s="83" t="s">
        <v>265</v>
      </c>
      <c r="C50" s="101"/>
      <c r="D50" s="86"/>
    </row>
    <row r="51" spans="1:7" ht="45" x14ac:dyDescent="0.25">
      <c r="A51" s="90" t="s">
        <v>266</v>
      </c>
      <c r="B51" s="88" t="s">
        <v>267</v>
      </c>
      <c r="C51" s="67" t="s">
        <v>112</v>
      </c>
      <c r="D51" s="88" t="s">
        <v>117</v>
      </c>
    </row>
    <row r="52" spans="1:7" ht="75" x14ac:dyDescent="0.25">
      <c r="A52" s="90" t="s">
        <v>268</v>
      </c>
      <c r="B52" s="88" t="s">
        <v>269</v>
      </c>
      <c r="C52" s="67" t="s">
        <v>113</v>
      </c>
      <c r="D52" s="88" t="s">
        <v>114</v>
      </c>
    </row>
    <row r="53" spans="1:7" ht="42.6" customHeight="1" x14ac:dyDescent="0.25">
      <c r="A53" s="103" t="s">
        <v>270</v>
      </c>
      <c r="B53" s="93" t="s">
        <v>53</v>
      </c>
      <c r="C53" s="67" t="s">
        <v>115</v>
      </c>
      <c r="D53" s="88" t="s">
        <v>116</v>
      </c>
    </row>
    <row r="54" spans="1:7" ht="39.6" customHeight="1" x14ac:dyDescent="0.25">
      <c r="A54" s="82" t="s">
        <v>272</v>
      </c>
      <c r="B54" s="83" t="s">
        <v>273</v>
      </c>
      <c r="C54" s="101"/>
      <c r="D54" s="86"/>
    </row>
    <row r="55" spans="1:7" ht="110.25" x14ac:dyDescent="0.25">
      <c r="A55" s="92" t="s">
        <v>274</v>
      </c>
      <c r="B55" s="104" t="s">
        <v>275</v>
      </c>
      <c r="C55" s="67" t="s">
        <v>121</v>
      </c>
      <c r="D55" s="88" t="s">
        <v>118</v>
      </c>
    </row>
    <row r="56" spans="1:7" ht="45" x14ac:dyDescent="0.25">
      <c r="A56" s="92" t="s">
        <v>276</v>
      </c>
      <c r="B56" s="93" t="s">
        <v>277</v>
      </c>
      <c r="C56" s="67" t="s">
        <v>120</v>
      </c>
      <c r="D56" s="88" t="s">
        <v>119</v>
      </c>
    </row>
    <row r="57" spans="1:7" ht="31.5" x14ac:dyDescent="0.25">
      <c r="A57" s="94" t="s">
        <v>278</v>
      </c>
      <c r="B57" s="83" t="s">
        <v>279</v>
      </c>
      <c r="C57" s="373"/>
      <c r="D57" s="371"/>
    </row>
    <row r="58" spans="1:7" ht="15.75" x14ac:dyDescent="0.25">
      <c r="A58" s="94"/>
      <c r="B58" s="83" t="s">
        <v>280</v>
      </c>
      <c r="C58" s="374"/>
      <c r="D58" s="372"/>
    </row>
    <row r="59" spans="1:7" ht="68.45" customHeight="1" x14ac:dyDescent="0.25">
      <c r="A59" s="90" t="s">
        <v>281</v>
      </c>
      <c r="B59" s="88" t="s">
        <v>282</v>
      </c>
      <c r="C59" s="67" t="s">
        <v>466</v>
      </c>
      <c r="D59" s="71" t="s">
        <v>122</v>
      </c>
      <c r="E59" s="15"/>
      <c r="F59" s="9"/>
      <c r="G59" s="16"/>
    </row>
    <row r="60" spans="1:7" ht="54.6" customHeight="1" x14ac:dyDescent="0.25">
      <c r="A60" s="92" t="s">
        <v>283</v>
      </c>
      <c r="B60" s="93" t="s">
        <v>284</v>
      </c>
      <c r="C60" s="67" t="s">
        <v>123</v>
      </c>
      <c r="D60" s="71" t="s">
        <v>125</v>
      </c>
      <c r="E60" s="15"/>
      <c r="F60" s="9"/>
      <c r="G60" s="16"/>
    </row>
    <row r="61" spans="1:7" ht="42" customHeight="1" x14ac:dyDescent="0.25">
      <c r="A61" s="90" t="s">
        <v>285</v>
      </c>
      <c r="B61" s="88" t="s">
        <v>286</v>
      </c>
      <c r="C61" s="67" t="s">
        <v>123</v>
      </c>
      <c r="D61" s="71" t="s">
        <v>124</v>
      </c>
      <c r="E61" s="15"/>
      <c r="F61" s="9"/>
      <c r="G61" s="16"/>
    </row>
    <row r="62" spans="1:7" ht="106.5" customHeight="1" x14ac:dyDescent="0.25">
      <c r="A62" s="92" t="s">
        <v>287</v>
      </c>
      <c r="B62" s="93" t="s">
        <v>288</v>
      </c>
      <c r="C62" s="67" t="s">
        <v>467</v>
      </c>
      <c r="D62" s="71" t="s">
        <v>126</v>
      </c>
      <c r="E62" s="15"/>
      <c r="F62" s="9"/>
      <c r="G62" s="16"/>
    </row>
    <row r="63" spans="1:7" ht="47.45" customHeight="1" x14ac:dyDescent="0.25">
      <c r="A63" s="90" t="s">
        <v>289</v>
      </c>
      <c r="B63" s="88" t="s">
        <v>290</v>
      </c>
      <c r="C63" s="67" t="s">
        <v>402</v>
      </c>
      <c r="D63" s="71" t="s">
        <v>132</v>
      </c>
      <c r="E63" s="17"/>
      <c r="F63" s="9"/>
      <c r="G63" s="16"/>
    </row>
    <row r="64" spans="1:7" ht="49.9" customHeight="1" x14ac:dyDescent="0.25">
      <c r="A64" s="90" t="s">
        <v>291</v>
      </c>
      <c r="B64" s="88" t="s">
        <v>446</v>
      </c>
      <c r="C64" s="67" t="s">
        <v>403</v>
      </c>
      <c r="D64" s="71" t="s">
        <v>127</v>
      </c>
      <c r="E64" s="15"/>
      <c r="F64" s="9"/>
      <c r="G64" s="16"/>
    </row>
    <row r="65" spans="1:7" ht="52.15" customHeight="1" x14ac:dyDescent="0.25">
      <c r="A65" s="90" t="s">
        <v>292</v>
      </c>
      <c r="B65" s="88" t="s">
        <v>293</v>
      </c>
      <c r="C65" s="67" t="s">
        <v>128</v>
      </c>
      <c r="D65" s="71" t="s">
        <v>129</v>
      </c>
      <c r="E65" s="15"/>
      <c r="F65" s="9"/>
      <c r="G65" s="16"/>
    </row>
    <row r="66" spans="1:7" ht="47.25" customHeight="1" x14ac:dyDescent="0.25">
      <c r="A66" s="90" t="s">
        <v>294</v>
      </c>
      <c r="B66" s="88" t="s">
        <v>295</v>
      </c>
      <c r="C66" s="67" t="s">
        <v>130</v>
      </c>
      <c r="D66" s="71" t="s">
        <v>131</v>
      </c>
      <c r="E66" s="15"/>
      <c r="F66" s="9"/>
      <c r="G66" s="16"/>
    </row>
    <row r="67" spans="1:7" ht="32.450000000000003" customHeight="1" x14ac:dyDescent="0.25">
      <c r="A67" s="82" t="s">
        <v>296</v>
      </c>
      <c r="B67" s="95" t="s">
        <v>297</v>
      </c>
      <c r="C67" s="101"/>
      <c r="D67" s="86"/>
      <c r="E67" s="15"/>
      <c r="F67" s="9"/>
      <c r="G67" s="16"/>
    </row>
    <row r="68" spans="1:7" ht="69" customHeight="1" x14ac:dyDescent="0.25">
      <c r="A68" s="90" t="s">
        <v>298</v>
      </c>
      <c r="B68" s="88" t="s">
        <v>488</v>
      </c>
      <c r="C68" s="67" t="s">
        <v>468</v>
      </c>
      <c r="D68" s="71" t="s">
        <v>133</v>
      </c>
      <c r="E68" s="18"/>
      <c r="F68" s="9"/>
      <c r="G68" s="16"/>
    </row>
    <row r="69" spans="1:7" ht="51.6" customHeight="1" x14ac:dyDescent="0.25">
      <c r="A69" s="90" t="s">
        <v>300</v>
      </c>
      <c r="B69" s="88" t="s">
        <v>301</v>
      </c>
      <c r="C69" s="68" t="s">
        <v>134</v>
      </c>
      <c r="D69" s="71" t="s">
        <v>135</v>
      </c>
    </row>
    <row r="70" spans="1:7" ht="30" x14ac:dyDescent="0.25">
      <c r="A70" s="90" t="s">
        <v>302</v>
      </c>
      <c r="B70" s="88" t="s">
        <v>303</v>
      </c>
      <c r="C70" s="68" t="s">
        <v>136</v>
      </c>
      <c r="D70" s="71" t="s">
        <v>137</v>
      </c>
    </row>
    <row r="71" spans="1:7" ht="47.25" x14ac:dyDescent="0.25">
      <c r="A71" s="92" t="s">
        <v>304</v>
      </c>
      <c r="B71" s="93" t="s">
        <v>305</v>
      </c>
      <c r="C71" s="102"/>
      <c r="D71" s="88" t="s">
        <v>140</v>
      </c>
    </row>
    <row r="72" spans="1:7" ht="85.5" x14ac:dyDescent="0.25">
      <c r="A72" s="90" t="s">
        <v>306</v>
      </c>
      <c r="B72" s="88" t="s">
        <v>307</v>
      </c>
      <c r="C72" s="67" t="s">
        <v>469</v>
      </c>
      <c r="D72" s="71" t="s">
        <v>392</v>
      </c>
    </row>
    <row r="73" spans="1:7" ht="45" x14ac:dyDescent="0.25">
      <c r="A73" s="90" t="s">
        <v>308</v>
      </c>
      <c r="B73" s="88" t="s">
        <v>309</v>
      </c>
      <c r="C73" s="67" t="s">
        <v>470</v>
      </c>
      <c r="D73" s="71" t="s">
        <v>138</v>
      </c>
    </row>
    <row r="74" spans="1:7" ht="60" x14ac:dyDescent="0.25">
      <c r="A74" s="90" t="s">
        <v>310</v>
      </c>
      <c r="B74" s="88" t="s">
        <v>311</v>
      </c>
      <c r="C74" s="67" t="s">
        <v>470</v>
      </c>
      <c r="D74" s="71" t="s">
        <v>139</v>
      </c>
    </row>
    <row r="75" spans="1:7" ht="75" x14ac:dyDescent="0.25">
      <c r="A75" s="90" t="s">
        <v>312</v>
      </c>
      <c r="B75" s="88" t="s">
        <v>313</v>
      </c>
      <c r="C75" s="67" t="s">
        <v>469</v>
      </c>
      <c r="D75" s="88" t="s">
        <v>141</v>
      </c>
    </row>
    <row r="76" spans="1:7" ht="45" x14ac:dyDescent="0.25">
      <c r="A76" s="90" t="s">
        <v>314</v>
      </c>
      <c r="B76" s="88" t="s">
        <v>315</v>
      </c>
      <c r="C76" s="67" t="s">
        <v>471</v>
      </c>
      <c r="D76" s="71" t="s">
        <v>142</v>
      </c>
    </row>
    <row r="77" spans="1:7" ht="45" x14ac:dyDescent="0.25">
      <c r="A77" s="90" t="s">
        <v>316</v>
      </c>
      <c r="B77" s="88" t="s">
        <v>487</v>
      </c>
      <c r="C77" s="67" t="s">
        <v>472</v>
      </c>
      <c r="D77" s="71" t="s">
        <v>143</v>
      </c>
    </row>
    <row r="78" spans="1:7" ht="99" customHeight="1" x14ac:dyDescent="0.25">
      <c r="A78" s="90" t="s">
        <v>318</v>
      </c>
      <c r="B78" s="88" t="s">
        <v>319</v>
      </c>
      <c r="C78" s="67" t="s">
        <v>473</v>
      </c>
      <c r="D78" s="88" t="s">
        <v>394</v>
      </c>
    </row>
    <row r="79" spans="1:7" ht="157.5" customHeight="1" x14ac:dyDescent="0.25">
      <c r="A79" s="90" t="s">
        <v>320</v>
      </c>
      <c r="B79" s="88" t="s">
        <v>321</v>
      </c>
      <c r="C79" s="67" t="s">
        <v>473</v>
      </c>
      <c r="D79" s="88" t="s">
        <v>413</v>
      </c>
    </row>
    <row r="80" spans="1:7" ht="38.25" x14ac:dyDescent="0.25">
      <c r="A80" s="90" t="s">
        <v>322</v>
      </c>
      <c r="B80" s="88" t="s">
        <v>323</v>
      </c>
      <c r="C80" s="67" t="s">
        <v>470</v>
      </c>
      <c r="D80" s="88" t="s">
        <v>145</v>
      </c>
    </row>
    <row r="81" spans="1:10" ht="60" x14ac:dyDescent="0.25">
      <c r="A81" s="90" t="s">
        <v>324</v>
      </c>
      <c r="B81" s="88" t="s">
        <v>325</v>
      </c>
      <c r="C81" s="67" t="s">
        <v>474</v>
      </c>
      <c r="D81" s="96" t="s">
        <v>144</v>
      </c>
      <c r="E81" s="58"/>
      <c r="F81" s="3"/>
      <c r="G81" s="3"/>
      <c r="H81" s="3"/>
    </row>
    <row r="82" spans="1:10" ht="38.25" customHeight="1" x14ac:dyDescent="0.25">
      <c r="A82" s="82" t="s">
        <v>326</v>
      </c>
      <c r="B82" s="83" t="s">
        <v>327</v>
      </c>
      <c r="C82" s="101"/>
      <c r="D82" s="97"/>
      <c r="E82" s="58"/>
      <c r="F82" s="3"/>
      <c r="G82" s="3"/>
      <c r="H82" s="3"/>
    </row>
    <row r="83" spans="1:10" ht="59.25" x14ac:dyDescent="0.25">
      <c r="A83" s="90" t="s">
        <v>441</v>
      </c>
      <c r="B83" s="88" t="s">
        <v>486</v>
      </c>
      <c r="C83" s="67" t="s">
        <v>397</v>
      </c>
      <c r="D83" s="72" t="s">
        <v>146</v>
      </c>
      <c r="E83" s="62"/>
      <c r="F83" s="9"/>
      <c r="G83" s="16"/>
      <c r="H83" s="3"/>
    </row>
    <row r="84" spans="1:10" ht="150" customHeight="1" x14ac:dyDescent="0.25">
      <c r="A84" s="90" t="s">
        <v>329</v>
      </c>
      <c r="B84" s="88" t="s">
        <v>330</v>
      </c>
      <c r="C84" s="67" t="s">
        <v>397</v>
      </c>
      <c r="D84" s="72" t="s">
        <v>147</v>
      </c>
      <c r="E84" s="62"/>
      <c r="F84" s="9"/>
      <c r="G84" s="16"/>
      <c r="H84" s="3"/>
    </row>
    <row r="85" spans="1:10" ht="73.5" x14ac:dyDescent="0.25">
      <c r="A85" s="90" t="s">
        <v>331</v>
      </c>
      <c r="B85" s="88" t="s">
        <v>332</v>
      </c>
      <c r="C85" s="67" t="s">
        <v>397</v>
      </c>
      <c r="D85" s="72" t="s">
        <v>148</v>
      </c>
      <c r="E85" s="62"/>
      <c r="F85" s="9"/>
      <c r="G85" s="16"/>
      <c r="H85" s="3"/>
    </row>
    <row r="86" spans="1:10" ht="108.6" customHeight="1" x14ac:dyDescent="0.25">
      <c r="A86" s="90" t="s">
        <v>333</v>
      </c>
      <c r="B86" s="88" t="s">
        <v>334</v>
      </c>
      <c r="C86" s="67" t="s">
        <v>397</v>
      </c>
      <c r="D86" s="71" t="s">
        <v>149</v>
      </c>
      <c r="E86" s="15"/>
      <c r="F86" s="9"/>
      <c r="G86" s="16"/>
      <c r="H86" s="3"/>
    </row>
    <row r="87" spans="1:10" ht="93.6" customHeight="1" x14ac:dyDescent="0.25">
      <c r="A87" s="92" t="s">
        <v>335</v>
      </c>
      <c r="B87" s="93" t="s">
        <v>336</v>
      </c>
      <c r="C87" s="67" t="s">
        <v>475</v>
      </c>
      <c r="D87" s="73" t="s">
        <v>151</v>
      </c>
      <c r="E87" s="21"/>
      <c r="F87" s="22"/>
      <c r="G87" s="16"/>
      <c r="H87" s="23"/>
      <c r="I87" s="24"/>
      <c r="J87" s="24"/>
    </row>
    <row r="88" spans="1:10" ht="93" customHeight="1" x14ac:dyDescent="0.25">
      <c r="A88" s="92" t="s">
        <v>337</v>
      </c>
      <c r="B88" s="93" t="s">
        <v>338</v>
      </c>
      <c r="C88" s="67" t="s">
        <v>397</v>
      </c>
      <c r="D88" s="98" t="s">
        <v>152</v>
      </c>
      <c r="E88" s="21"/>
      <c r="F88" s="22"/>
      <c r="G88" s="16"/>
      <c r="H88" s="23"/>
      <c r="I88" s="24"/>
      <c r="J88" s="24"/>
    </row>
    <row r="89" spans="1:10" ht="119.45" customHeight="1" x14ac:dyDescent="0.25">
      <c r="A89" s="90" t="s">
        <v>339</v>
      </c>
      <c r="B89" s="88" t="s">
        <v>340</v>
      </c>
      <c r="C89" s="67" t="s">
        <v>397</v>
      </c>
      <c r="D89" s="88" t="s">
        <v>153</v>
      </c>
      <c r="E89" s="16"/>
      <c r="F89" s="22"/>
      <c r="G89" s="16"/>
      <c r="H89" s="23"/>
      <c r="I89" s="24"/>
      <c r="J89" s="24"/>
    </row>
    <row r="90" spans="1:10" ht="75" x14ac:dyDescent="0.25">
      <c r="A90" s="92" t="s">
        <v>490</v>
      </c>
      <c r="B90" s="93" t="s">
        <v>341</v>
      </c>
      <c r="C90" s="67" t="s">
        <v>476</v>
      </c>
      <c r="D90" s="88" t="s">
        <v>154</v>
      </c>
      <c r="E90" s="20"/>
      <c r="F90" s="6"/>
      <c r="G90" s="11"/>
    </row>
    <row r="91" spans="1:10" ht="75" x14ac:dyDescent="0.25">
      <c r="A91" s="92" t="s">
        <v>342</v>
      </c>
      <c r="B91" s="93" t="s">
        <v>491</v>
      </c>
      <c r="C91" s="67" t="s">
        <v>404</v>
      </c>
      <c r="D91" s="88" t="s">
        <v>492</v>
      </c>
      <c r="E91" s="25"/>
      <c r="F91" s="9"/>
      <c r="G91" s="16"/>
    </row>
    <row r="92" spans="1:10" ht="117" customHeight="1" x14ac:dyDescent="0.25">
      <c r="A92" s="90" t="s">
        <v>344</v>
      </c>
      <c r="B92" s="99" t="s">
        <v>437</v>
      </c>
      <c r="C92" s="67" t="s">
        <v>477</v>
      </c>
      <c r="D92" s="88" t="s">
        <v>150</v>
      </c>
      <c r="E92" s="25"/>
      <c r="F92" s="9"/>
      <c r="G92" s="16"/>
    </row>
    <row r="93" spans="1:10" ht="60.6" customHeight="1" x14ac:dyDescent="0.25">
      <c r="A93" s="90" t="s">
        <v>346</v>
      </c>
      <c r="B93" s="100" t="s">
        <v>485</v>
      </c>
      <c r="C93" s="67" t="s">
        <v>478</v>
      </c>
      <c r="D93" s="88" t="s">
        <v>493</v>
      </c>
      <c r="E93" s="15"/>
      <c r="F93" s="9"/>
      <c r="G93" s="16"/>
    </row>
    <row r="94" spans="1:10" ht="41.25" customHeight="1" x14ac:dyDescent="0.25">
      <c r="A94" s="82" t="s">
        <v>349</v>
      </c>
      <c r="B94" s="83" t="s">
        <v>350</v>
      </c>
      <c r="C94" s="101"/>
      <c r="D94" s="86"/>
    </row>
    <row r="95" spans="1:10" ht="58.15" customHeight="1" x14ac:dyDescent="0.25">
      <c r="A95" s="90" t="s">
        <v>351</v>
      </c>
      <c r="B95" s="88" t="s">
        <v>352</v>
      </c>
      <c r="C95" s="67" t="s">
        <v>155</v>
      </c>
      <c r="D95" s="88" t="s">
        <v>157</v>
      </c>
      <c r="E95" s="6"/>
      <c r="F95" s="16"/>
      <c r="G95" s="3"/>
    </row>
    <row r="96" spans="1:10" ht="72" customHeight="1" x14ac:dyDescent="0.25">
      <c r="A96" s="90" t="s">
        <v>353</v>
      </c>
      <c r="B96" s="88" t="s">
        <v>354</v>
      </c>
      <c r="C96" s="67" t="s">
        <v>156</v>
      </c>
      <c r="D96" s="88" t="s">
        <v>158</v>
      </c>
      <c r="E96" s="6"/>
      <c r="F96" s="16"/>
      <c r="G96" s="3"/>
    </row>
    <row r="97" spans="1:8" ht="40.5" customHeight="1" x14ac:dyDescent="0.25">
      <c r="A97" s="82" t="s">
        <v>355</v>
      </c>
      <c r="B97" s="83" t="s">
        <v>356</v>
      </c>
      <c r="C97" s="101"/>
      <c r="D97" s="86"/>
      <c r="E97" s="6"/>
      <c r="F97" s="16"/>
      <c r="G97" s="3"/>
    </row>
    <row r="98" spans="1:8" ht="118.9" customHeight="1" x14ac:dyDescent="0.25">
      <c r="A98" s="90" t="s">
        <v>357</v>
      </c>
      <c r="B98" s="88" t="s">
        <v>358</v>
      </c>
      <c r="C98" s="67" t="s">
        <v>398</v>
      </c>
      <c r="D98" s="88" t="s">
        <v>88</v>
      </c>
      <c r="E98" s="26"/>
      <c r="F98" s="6"/>
      <c r="G98" s="16"/>
      <c r="H98" s="3"/>
    </row>
    <row r="99" spans="1:8" ht="100.5" customHeight="1" x14ac:dyDescent="0.25">
      <c r="A99" s="90" t="s">
        <v>359</v>
      </c>
      <c r="B99" s="88" t="s">
        <v>360</v>
      </c>
      <c r="C99" s="67" t="s">
        <v>479</v>
      </c>
      <c r="D99" s="88" t="s">
        <v>89</v>
      </c>
      <c r="E99" s="20"/>
      <c r="F99" s="6"/>
      <c r="G99" s="16"/>
      <c r="H99" s="3"/>
    </row>
    <row r="100" spans="1:8" ht="68.45" customHeight="1" x14ac:dyDescent="0.25">
      <c r="A100" s="90" t="s">
        <v>361</v>
      </c>
      <c r="B100" s="88" t="s">
        <v>484</v>
      </c>
      <c r="C100" s="68" t="s">
        <v>480</v>
      </c>
      <c r="D100" s="88" t="s">
        <v>90</v>
      </c>
      <c r="E100" s="12"/>
      <c r="F100" s="19"/>
      <c r="G100" s="63"/>
      <c r="H100" s="3"/>
    </row>
    <row r="101" spans="1:8" ht="45.6" customHeight="1" x14ac:dyDescent="0.25">
      <c r="A101" s="90" t="s">
        <v>363</v>
      </c>
      <c r="B101" s="88" t="s">
        <v>364</v>
      </c>
      <c r="C101" s="68" t="s">
        <v>481</v>
      </c>
      <c r="D101" s="88" t="s">
        <v>86</v>
      </c>
      <c r="E101" s="13"/>
      <c r="F101" s="19"/>
      <c r="G101" s="10"/>
    </row>
    <row r="102" spans="1:8" ht="99" customHeight="1" x14ac:dyDescent="0.25">
      <c r="A102" s="90" t="s">
        <v>365</v>
      </c>
      <c r="B102" s="88" t="s">
        <v>366</v>
      </c>
      <c r="C102" s="68" t="s">
        <v>482</v>
      </c>
      <c r="D102" s="88" t="s">
        <v>414</v>
      </c>
      <c r="E102" s="14"/>
      <c r="F102" s="19"/>
      <c r="G102" s="10"/>
    </row>
    <row r="103" spans="1:8" ht="49.15" customHeight="1" x14ac:dyDescent="0.25">
      <c r="A103" s="90" t="s">
        <v>367</v>
      </c>
      <c r="B103" s="88" t="s">
        <v>368</v>
      </c>
      <c r="C103" s="67" t="s">
        <v>87</v>
      </c>
      <c r="D103" s="88" t="s">
        <v>91</v>
      </c>
      <c r="E103" s="12"/>
      <c r="F103" s="6"/>
      <c r="G103" s="10"/>
    </row>
    <row r="104" spans="1:8" ht="63" customHeight="1" x14ac:dyDescent="0.25">
      <c r="A104" s="90" t="s">
        <v>369</v>
      </c>
      <c r="B104" s="88" t="s">
        <v>370</v>
      </c>
      <c r="C104" s="67" t="s">
        <v>483</v>
      </c>
      <c r="D104" s="88" t="s">
        <v>92</v>
      </c>
      <c r="E104" s="12"/>
      <c r="F104" s="6"/>
      <c r="G104" s="10"/>
    </row>
    <row r="105" spans="1:8" x14ac:dyDescent="0.25">
      <c r="E105" s="12"/>
      <c r="F105" s="6"/>
      <c r="G105" s="10"/>
    </row>
  </sheetData>
  <mergeCells count="3">
    <mergeCell ref="A1:D1"/>
    <mergeCell ref="D57:D58"/>
    <mergeCell ref="C57:C58"/>
  </mergeCells>
  <phoneticPr fontId="3" type="noConversion"/>
  <pageMargins left="0.70866141732283472" right="0.70866141732283472" top="0.48" bottom="0.49" header="0.31496062992125984" footer="0.31496062992125984"/>
  <pageSetup paperSize="9" scale="38"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3</vt:i4>
      </vt:variant>
      <vt:variant>
        <vt:lpstr>Περιοχές με ονόματα</vt:lpstr>
      </vt:variant>
      <vt:variant>
        <vt:i4>17</vt:i4>
      </vt:variant>
    </vt:vector>
  </HeadingPairs>
  <TitlesOfParts>
    <vt:vector size="20" baseType="lpstr">
      <vt:lpstr>ΕΝΤΥΠΟ ΕΛΕΓΧΟΥ</vt:lpstr>
      <vt:lpstr>ΟΔΗΓΙΕΣ ΓΙΑ ΕΠΙΘΕΩΡΗΤΕΣ</vt:lpstr>
      <vt:lpstr>Φύλλο3</vt:lpstr>
      <vt:lpstr>high</vt:lpstr>
      <vt:lpstr>low</vt:lpstr>
      <vt:lpstr>medium</vt:lpstr>
      <vt:lpstr>result</vt:lpstr>
      <vt:lpstr>synolo1</vt:lpstr>
      <vt:lpstr>synolo10</vt:lpstr>
      <vt:lpstr>synolo11</vt:lpstr>
      <vt:lpstr>synolo12</vt:lpstr>
      <vt:lpstr>synolo13</vt:lpstr>
      <vt:lpstr>synolo2</vt:lpstr>
      <vt:lpstr>synolo3</vt:lpstr>
      <vt:lpstr>synolo4</vt:lpstr>
      <vt:lpstr>synolo5</vt:lpstr>
      <vt:lpstr>synolo6</vt:lpstr>
      <vt:lpstr>synolo7</vt:lpstr>
      <vt:lpstr>synolo8</vt:lpstr>
      <vt:lpstr>synolo9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family</dc:creator>
  <cp:lastModifiedBy>ΧΕΡΓΚΕΛΕΤΖΑΚΗ ΜΕΡΣΙΝΗ</cp:lastModifiedBy>
  <cp:lastPrinted>2020-06-12T10:25:31Z</cp:lastPrinted>
  <dcterms:created xsi:type="dcterms:W3CDTF">2018-06-10T15:58:34Z</dcterms:created>
  <dcterms:modified xsi:type="dcterms:W3CDTF">2024-12-17T11:18:30Z</dcterms:modified>
</cp:coreProperties>
</file>